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 activeTab="2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  <sheet name="Справочник" sheetId="8" r:id="rId8"/>
  </sheets>
  <definedNames>
    <definedName name="closed">#REF!</definedName>
    <definedName name="location">#REF!</definedName>
    <definedName name="school_type">#REF!</definedName>
  </definedNames>
  <calcPr calcId="124519"/>
</workbook>
</file>

<file path=xl/calcChain.xml><?xml version="1.0" encoding="utf-8"?>
<calcChain xmlns="http://schemas.openxmlformats.org/spreadsheetml/2006/main">
  <c r="M2" i="8"/>
  <c r="L2"/>
  <c r="K2"/>
  <c r="J2"/>
  <c r="I2"/>
  <c r="H2"/>
  <c r="G2"/>
  <c r="G48" i="7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J6"/>
  <c r="F6"/>
  <c r="C6"/>
  <c r="C4"/>
  <c r="G9" s="1"/>
  <c r="C3"/>
  <c r="C2"/>
  <c r="F9" s="1"/>
  <c r="A1"/>
  <c r="G48" i="6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F11"/>
  <c r="J6"/>
  <c r="F6"/>
  <c r="C6"/>
  <c r="C4"/>
  <c r="G12" s="1"/>
  <c r="C3"/>
  <c r="C2"/>
  <c r="F10" s="1"/>
  <c r="A1"/>
  <c r="G48" i="5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6"/>
  <c r="F16"/>
  <c r="G14"/>
  <c r="G13"/>
  <c r="F12"/>
  <c r="G9"/>
  <c r="F9"/>
  <c r="J6"/>
  <c r="F6"/>
  <c r="C6"/>
  <c r="C4"/>
  <c r="G15" s="1"/>
  <c r="C3"/>
  <c r="C2"/>
  <c r="F14" s="1"/>
  <c r="A1"/>
  <c r="G48" i="4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3"/>
  <c r="F12"/>
  <c r="G11"/>
  <c r="G9"/>
  <c r="F9"/>
  <c r="J6"/>
  <c r="F6"/>
  <c r="C6"/>
  <c r="C4"/>
  <c r="G14" s="1"/>
  <c r="C3"/>
  <c r="C2"/>
  <c r="F14" s="1"/>
  <c r="A1"/>
  <c r="G48" i="3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F12"/>
  <c r="F11"/>
  <c r="J6"/>
  <c r="F6"/>
  <c r="C6"/>
  <c r="C4"/>
  <c r="G13" s="1"/>
  <c r="C3"/>
  <c r="C2"/>
  <c r="F14" s="1"/>
  <c r="A1"/>
  <c r="G48" i="2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1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G11" i="3" l="1"/>
  <c r="F12" i="6"/>
  <c r="F9" i="3"/>
  <c r="F13" i="5"/>
  <c r="F9" i="6"/>
  <c r="G15" i="3"/>
  <c r="G12" i="5"/>
  <c r="G12" i="3"/>
  <c r="F15"/>
  <c r="F13" i="4"/>
  <c r="G17" i="5"/>
  <c r="F13" i="3"/>
  <c r="G12" i="4"/>
  <c r="G10" i="5"/>
  <c r="F17"/>
  <c r="G11" i="6"/>
  <c r="G10"/>
  <c r="G10" i="3"/>
  <c r="G14"/>
  <c r="F11" i="4"/>
  <c r="G11" i="5"/>
  <c r="G10" i="7"/>
  <c r="F10" i="3"/>
  <c r="G10" i="4"/>
  <c r="F11" i="5"/>
  <c r="F15"/>
  <c r="G9" i="6"/>
  <c r="F10" i="7"/>
  <c r="G9" i="3"/>
  <c r="F10" i="4"/>
  <c r="F10" i="5"/>
</calcChain>
</file>

<file path=xl/sharedStrings.xml><?xml version="1.0" encoding="utf-8"?>
<sst xmlns="http://schemas.openxmlformats.org/spreadsheetml/2006/main" count="317" uniqueCount="142">
  <si>
    <t>Протокол школьного этапа Всероссийской олимпиады школьников</t>
  </si>
  <si>
    <t>Полное наименование  ОУ 
в соответствии с уставом</t>
  </si>
  <si>
    <t>Муниципальное общеобразовательное учреждение «Лицей № 12»</t>
  </si>
  <si>
    <t>Предмет</t>
  </si>
  <si>
    <t>География</t>
  </si>
  <si>
    <t>Район</t>
  </si>
  <si>
    <t>г. Железногорск</t>
  </si>
  <si>
    <t>Дата</t>
  </si>
  <si>
    <t>Максимальный балл</t>
  </si>
  <si>
    <t>Средний балл</t>
  </si>
  <si>
    <t>Количество участников</t>
  </si>
  <si>
    <t>№ п/п</t>
  </si>
  <si>
    <t>Фамилия</t>
  </si>
  <si>
    <t>Имя</t>
  </si>
  <si>
    <t>Отчество</t>
  </si>
  <si>
    <t>Дата рождения,
дд.мм.гггг</t>
  </si>
  <si>
    <t>Класс</t>
  </si>
  <si>
    <t>Результат (балл)</t>
  </si>
  <si>
    <t>Статус участника</t>
  </si>
  <si>
    <t>Ф.И.О. преподавателя</t>
  </si>
  <si>
    <t>Умнова</t>
  </si>
  <si>
    <t>Елизавета</t>
  </si>
  <si>
    <t>Павловна</t>
  </si>
  <si>
    <t>призер</t>
  </si>
  <si>
    <t>Евтеева Влентина Александровна</t>
  </si>
  <si>
    <t>Безгин</t>
  </si>
  <si>
    <t>Кирилл</t>
  </si>
  <si>
    <t>Владимирович</t>
  </si>
  <si>
    <t xml:space="preserve">Богачева                        </t>
  </si>
  <si>
    <t>Виктория</t>
  </si>
  <si>
    <t>Викторовна</t>
  </si>
  <si>
    <t>участник</t>
  </si>
  <si>
    <t>Курилов</t>
  </si>
  <si>
    <t>Владислав</t>
  </si>
  <si>
    <t>Анатольевич</t>
  </si>
  <si>
    <t xml:space="preserve">Воротникова </t>
  </si>
  <si>
    <t>Алексанлра</t>
  </si>
  <si>
    <t>Витальевна</t>
  </si>
  <si>
    <t>Конышева</t>
  </si>
  <si>
    <t>Алиса</t>
  </si>
  <si>
    <t>Михайловна</t>
  </si>
  <si>
    <t>Астахов</t>
  </si>
  <si>
    <t>Дмитрий</t>
  </si>
  <si>
    <t>Сергеевич</t>
  </si>
  <si>
    <t xml:space="preserve">Хромов </t>
  </si>
  <si>
    <t>Иван</t>
  </si>
  <si>
    <t xml:space="preserve">Владимирович </t>
  </si>
  <si>
    <t>Трохина Татьяна Егоровна</t>
  </si>
  <si>
    <t xml:space="preserve">Репин </t>
  </si>
  <si>
    <t xml:space="preserve">Владислав </t>
  </si>
  <si>
    <t xml:space="preserve">Михайлович </t>
  </si>
  <si>
    <t>Коровин</t>
  </si>
  <si>
    <t>Илья</t>
  </si>
  <si>
    <t>Андреевич</t>
  </si>
  <si>
    <t>Евтеева Валентина Александровна</t>
  </si>
  <si>
    <t>Батейкин</t>
  </si>
  <si>
    <t>Шевцов</t>
  </si>
  <si>
    <t>Роман</t>
  </si>
  <si>
    <t>Романович</t>
  </si>
  <si>
    <t xml:space="preserve">Бочарова </t>
  </si>
  <si>
    <t xml:space="preserve">Дарья </t>
  </si>
  <si>
    <t xml:space="preserve">Антоновна </t>
  </si>
  <si>
    <t xml:space="preserve">Сизова </t>
  </si>
  <si>
    <t xml:space="preserve">Анастасия </t>
  </si>
  <si>
    <t xml:space="preserve">Николаевна </t>
  </si>
  <si>
    <t xml:space="preserve">Мовчанюк </t>
  </si>
  <si>
    <t xml:space="preserve">Михаил </t>
  </si>
  <si>
    <t xml:space="preserve">Витальевич </t>
  </si>
  <si>
    <t xml:space="preserve">Губанов </t>
  </si>
  <si>
    <t>Егор</t>
  </si>
  <si>
    <t>Дмитриевич</t>
  </si>
  <si>
    <r>
      <rPr>
        <sz val="13"/>
        <color theme="1"/>
        <rFont val="Times New Roman"/>
      </rPr>
      <t>Никитина</t>
    </r>
    <r>
      <rPr>
        <sz val="10"/>
        <color theme="1"/>
        <rFont val="Calibri"/>
      </rPr>
      <t xml:space="preserve"> </t>
    </r>
  </si>
  <si>
    <t xml:space="preserve">Ульяна </t>
  </si>
  <si>
    <t xml:space="preserve">Игоревна </t>
  </si>
  <si>
    <t xml:space="preserve">Петрунина </t>
  </si>
  <si>
    <t xml:space="preserve">Мария </t>
  </si>
  <si>
    <t xml:space="preserve">Олеговна </t>
  </si>
  <si>
    <t xml:space="preserve">Сенчук </t>
  </si>
  <si>
    <t xml:space="preserve">Татьяна </t>
  </si>
  <si>
    <t xml:space="preserve">Витальевна </t>
  </si>
  <si>
    <t xml:space="preserve">Трохина </t>
  </si>
  <si>
    <t xml:space="preserve">Гридасова </t>
  </si>
  <si>
    <t xml:space="preserve">Агата </t>
  </si>
  <si>
    <t xml:space="preserve">Ровенский </t>
  </si>
  <si>
    <t xml:space="preserve">Руслан </t>
  </si>
  <si>
    <t xml:space="preserve">Александрович </t>
  </si>
  <si>
    <t xml:space="preserve">Игнатьева </t>
  </si>
  <si>
    <t xml:space="preserve">Анна </t>
  </si>
  <si>
    <t xml:space="preserve">Александровна </t>
  </si>
  <si>
    <t xml:space="preserve">Кваскова </t>
  </si>
  <si>
    <t xml:space="preserve">Алина </t>
  </si>
  <si>
    <t xml:space="preserve">Шатова </t>
  </si>
  <si>
    <t xml:space="preserve">Арина </t>
  </si>
  <si>
    <t xml:space="preserve">Евгеньевна </t>
  </si>
  <si>
    <t xml:space="preserve">Нетесов </t>
  </si>
  <si>
    <t xml:space="preserve">Данила </t>
  </si>
  <si>
    <t xml:space="preserve">Шеченкова </t>
  </si>
  <si>
    <t xml:space="preserve">Валерия </t>
  </si>
  <si>
    <t xml:space="preserve">Сергеевна </t>
  </si>
  <si>
    <t xml:space="preserve">Парамонова </t>
  </si>
  <si>
    <t xml:space="preserve">Елена </t>
  </si>
  <si>
    <t xml:space="preserve">Андреевна </t>
  </si>
  <si>
    <t>Школа</t>
  </si>
  <si>
    <t>Кол-во записей 5 класс</t>
  </si>
  <si>
    <t>Кол-во записей 6 класс</t>
  </si>
  <si>
    <t>Кол-во записей 7 класс</t>
  </si>
  <si>
    <t>Кол-во записей 8 класс</t>
  </si>
  <si>
    <t>Кол-во записей 9 класс</t>
  </si>
  <si>
    <t>Кол-во записей 10 класс</t>
  </si>
  <si>
    <t>Кол-во записей 11 класс</t>
  </si>
  <si>
    <t>победитель</t>
  </si>
  <si>
    <t>Английский язык</t>
  </si>
  <si>
    <t>Муниципальное общеобразовательное учреждение «Гимназия №1»</t>
  </si>
  <si>
    <t>Биология</t>
  </si>
  <si>
    <t>Муниципальное общеобразовательное учреждение «Средняя общеобразовательная школа № 3»</t>
  </si>
  <si>
    <t>Муниципальное общеобразовательное учреждение «Средняя общеобразовательная школа № 4»</t>
  </si>
  <si>
    <t>Информатика</t>
  </si>
  <si>
    <t>Муниципальное общеобразовательное учреждение «Лицей № 5»</t>
  </si>
  <si>
    <t>История</t>
  </si>
  <si>
    <t>Муниципальное общеобразовательное учреждение «Средняя общеобразовательная школа № 6»</t>
  </si>
  <si>
    <t>Краеведение</t>
  </si>
  <si>
    <t>Муниципальное общеобразовательное учреждение «Средняя общеобразовательная школа № 7»</t>
  </si>
  <si>
    <t>Литература</t>
  </si>
  <si>
    <t>Муниципальное общеобразовательное учреждение «Средняя общеобразовательная школа № 8»</t>
  </si>
  <si>
    <t>Математика</t>
  </si>
  <si>
    <t>Муниципальное общеобразовательное учреждение «Средняя общеобразовательная школа № 9»</t>
  </si>
  <si>
    <t>МХК</t>
  </si>
  <si>
    <t>Муниципальное общеобразовательное учреждение «Гимназия №10»</t>
  </si>
  <si>
    <t>Немецкий язык</t>
  </si>
  <si>
    <t>Муниципальное общеобразовательное учреждение «Средняя общеобразовательная школа №11 с углубленным изучением отдельных предметов»</t>
  </si>
  <si>
    <t>ОБЖ</t>
  </si>
  <si>
    <t>Обществознание</t>
  </si>
  <si>
    <t>Муниципальное общеобразовательное учреждение «Средняя общеобразовательная школа № 13»</t>
  </si>
  <si>
    <t>ОПК</t>
  </si>
  <si>
    <t>Муниципальное бюджетное общеобразовательное учреждение «Средняя общеобразовательная школа №14»</t>
  </si>
  <si>
    <t>Право</t>
  </si>
  <si>
    <t>Муниципальное общеобразовательное учреждение "Вечерняя (сменная) общеобразовательная школа"</t>
  </si>
  <si>
    <t>Русский язык</t>
  </si>
  <si>
    <t>Физика</t>
  </si>
  <si>
    <t>Физическая культура</t>
  </si>
  <si>
    <t>Французский язык</t>
  </si>
  <si>
    <t>Химия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</si>
</sst>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0"/>
      <color rgb="FF000000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0"/>
      <color theme="1"/>
      <name val="Times New Roman"/>
    </font>
    <font>
      <sz val="12"/>
      <color rgb="FF000000"/>
      <name val="&quot;Times New Roman&quot;"/>
    </font>
    <font>
      <sz val="13"/>
      <color theme="1"/>
      <name val="Times New Roman"/>
    </font>
    <font>
      <sz val="10"/>
      <color theme="1"/>
      <name val="Calibri"/>
      <scheme val="minor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142875</xdr:colOff>
      <xdr:row>0</xdr:row>
      <xdr:rowOff>152400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0</xdr:row>
      <xdr:rowOff>161925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180975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3" t="s">
        <v>1</v>
      </c>
      <c r="B2" s="52"/>
      <c r="C2" s="53" t="s">
        <v>2</v>
      </c>
      <c r="D2" s="52"/>
      <c r="E2" s="52"/>
      <c r="F2" s="52"/>
      <c r="G2" s="1"/>
      <c r="H2" s="55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3" t="s">
        <v>3</v>
      </c>
      <c r="B3" s="52"/>
      <c r="C3" s="53" t="s">
        <v>4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3" t="s">
        <v>5</v>
      </c>
      <c r="B4" s="52"/>
      <c r="C4" s="53" t="s">
        <v>6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3" t="s">
        <v>7</v>
      </c>
      <c r="B5" s="52"/>
      <c r="C5" s="56"/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3" t="s">
        <v>8</v>
      </c>
      <c r="B6" s="52"/>
      <c r="C6" s="1">
        <f>MAX(I9:I48)</f>
        <v>0</v>
      </c>
      <c r="D6" s="54" t="s">
        <v>9</v>
      </c>
      <c r="E6" s="52"/>
      <c r="F6" s="3">
        <f>IF(COUNTA(I9:I48)&gt;0,SUM(I9:I48)/COUNTA(I9:I48),0)</f>
        <v>0</v>
      </c>
      <c r="G6" s="55" t="s">
        <v>10</v>
      </c>
      <c r="H6" s="52"/>
      <c r="I6" s="52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5</v>
      </c>
      <c r="I9" s="11"/>
      <c r="J9" s="4"/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6"/>
      <c r="C10" s="7"/>
      <c r="D10" s="7"/>
      <c r="E10" s="8"/>
      <c r="F10" s="9" t="str">
        <f t="shared" si="0"/>
        <v/>
      </c>
      <c r="G10" s="4" t="str">
        <f t="shared" si="1"/>
        <v/>
      </c>
      <c r="H10" s="10">
        <v>5</v>
      </c>
      <c r="I10" s="11"/>
      <c r="J10" s="5"/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6"/>
      <c r="C11" s="7"/>
      <c r="D11" s="7"/>
      <c r="E11" s="8"/>
      <c r="F11" s="9" t="str">
        <f t="shared" si="0"/>
        <v/>
      </c>
      <c r="G11" s="4" t="str">
        <f t="shared" si="1"/>
        <v/>
      </c>
      <c r="H11" s="10">
        <v>5</v>
      </c>
      <c r="I11" s="11"/>
      <c r="J11" s="4"/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6"/>
      <c r="C12" s="7"/>
      <c r="D12" s="7"/>
      <c r="E12" s="8"/>
      <c r="F12" s="9" t="str">
        <f t="shared" si="0"/>
        <v/>
      </c>
      <c r="G12" s="4" t="str">
        <f t="shared" si="1"/>
        <v/>
      </c>
      <c r="H12" s="10">
        <v>5</v>
      </c>
      <c r="I12" s="13"/>
      <c r="J12" s="4"/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6"/>
      <c r="C13" s="7"/>
      <c r="D13" s="7"/>
      <c r="E13" s="8"/>
      <c r="F13" s="9" t="str">
        <f t="shared" si="0"/>
        <v/>
      </c>
      <c r="G13" s="4" t="str">
        <f t="shared" si="1"/>
        <v/>
      </c>
      <c r="H13" s="10">
        <v>5</v>
      </c>
      <c r="I13" s="13"/>
      <c r="J13" s="4"/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6"/>
      <c r="C14" s="7"/>
      <c r="D14" s="7"/>
      <c r="E14" s="8"/>
      <c r="F14" s="9" t="str">
        <f t="shared" si="0"/>
        <v/>
      </c>
      <c r="G14" s="4" t="str">
        <f t="shared" si="1"/>
        <v/>
      </c>
      <c r="H14" s="10">
        <v>5</v>
      </c>
      <c r="I14" s="13"/>
      <c r="J14" s="4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6"/>
      <c r="C15" s="7"/>
      <c r="D15" s="7"/>
      <c r="E15" s="8"/>
      <c r="F15" s="9" t="str">
        <f t="shared" si="0"/>
        <v/>
      </c>
      <c r="G15" s="4" t="str">
        <f t="shared" si="1"/>
        <v/>
      </c>
      <c r="H15" s="10">
        <v>5</v>
      </c>
      <c r="I15" s="13"/>
      <c r="J15" s="4"/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6"/>
      <c r="C16" s="7"/>
      <c r="D16" s="7"/>
      <c r="E16" s="14"/>
      <c r="F16" s="9" t="str">
        <f t="shared" si="0"/>
        <v/>
      </c>
      <c r="G16" s="4" t="str">
        <f t="shared" si="1"/>
        <v/>
      </c>
      <c r="H16" s="10">
        <v>5</v>
      </c>
      <c r="I16" s="13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6"/>
      <c r="C17" s="7"/>
      <c r="D17" s="7"/>
      <c r="E17" s="14"/>
      <c r="F17" s="9" t="str">
        <f t="shared" si="0"/>
        <v/>
      </c>
      <c r="G17" s="4" t="str">
        <f t="shared" si="1"/>
        <v/>
      </c>
      <c r="H17" s="10">
        <v>5</v>
      </c>
      <c r="I17" s="13"/>
      <c r="J17" s="5"/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7"/>
      <c r="E18" s="14"/>
      <c r="F18" s="9" t="str">
        <f t="shared" si="0"/>
        <v/>
      </c>
      <c r="G18" s="4" t="str">
        <f t="shared" si="1"/>
        <v/>
      </c>
      <c r="H18" s="10">
        <v>5</v>
      </c>
      <c r="I18" s="13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6"/>
      <c r="C19" s="7"/>
      <c r="D19" s="7"/>
      <c r="E19" s="14"/>
      <c r="F19" s="9" t="str">
        <f t="shared" si="0"/>
        <v/>
      </c>
      <c r="G19" s="4" t="str">
        <f t="shared" si="1"/>
        <v/>
      </c>
      <c r="H19" s="10">
        <v>5</v>
      </c>
      <c r="I19" s="13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6"/>
      <c r="C20" s="7"/>
      <c r="D20" s="7"/>
      <c r="E20" s="14"/>
      <c r="F20" s="9" t="str">
        <f t="shared" si="0"/>
        <v/>
      </c>
      <c r="G20" s="4" t="str">
        <f t="shared" si="1"/>
        <v/>
      </c>
      <c r="H20" s="10">
        <v>5</v>
      </c>
      <c r="I20" s="13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6"/>
      <c r="C21" s="7"/>
      <c r="D21" s="7"/>
      <c r="E21" s="14"/>
      <c r="F21" s="9" t="str">
        <f t="shared" si="0"/>
        <v/>
      </c>
      <c r="G21" s="4" t="str">
        <f t="shared" si="1"/>
        <v/>
      </c>
      <c r="H21" s="10">
        <v>5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6"/>
      <c r="C22" s="7"/>
      <c r="D22" s="7"/>
      <c r="E22" s="14"/>
      <c r="F22" s="9" t="str">
        <f t="shared" si="0"/>
        <v/>
      </c>
      <c r="G22" s="4" t="str">
        <f t="shared" si="1"/>
        <v/>
      </c>
      <c r="H22" s="10">
        <v>5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6"/>
      <c r="C23" s="7"/>
      <c r="D23" s="7"/>
      <c r="E23" s="14"/>
      <c r="F23" s="9" t="str">
        <f t="shared" si="0"/>
        <v/>
      </c>
      <c r="G23" s="4" t="str">
        <f t="shared" si="1"/>
        <v/>
      </c>
      <c r="H23" s="10">
        <v>5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6"/>
      <c r="C24" s="7"/>
      <c r="D24" s="7"/>
      <c r="E24" s="14"/>
      <c r="F24" s="9" t="str">
        <f t="shared" si="0"/>
        <v/>
      </c>
      <c r="G24" s="4" t="str">
        <f t="shared" si="1"/>
        <v/>
      </c>
      <c r="H24" s="10">
        <v>5</v>
      </c>
      <c r="I24" s="13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6"/>
      <c r="C25" s="7"/>
      <c r="D25" s="7"/>
      <c r="E25" s="14"/>
      <c r="F25" s="9" t="str">
        <f t="shared" si="0"/>
        <v/>
      </c>
      <c r="G25" s="4" t="str">
        <f t="shared" si="1"/>
        <v/>
      </c>
      <c r="H25" s="10">
        <v>5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6"/>
      <c r="C26" s="7"/>
      <c r="D26" s="7"/>
      <c r="E26" s="14"/>
      <c r="F26" s="9" t="str">
        <f t="shared" si="0"/>
        <v/>
      </c>
      <c r="G26" s="4" t="str">
        <f t="shared" si="1"/>
        <v/>
      </c>
      <c r="H26" s="10">
        <v>5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6"/>
      <c r="C27" s="7"/>
      <c r="D27" s="7"/>
      <c r="E27" s="14"/>
      <c r="F27" s="9" t="str">
        <f t="shared" si="0"/>
        <v/>
      </c>
      <c r="G27" s="4" t="str">
        <f t="shared" si="1"/>
        <v/>
      </c>
      <c r="H27" s="10">
        <v>5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6"/>
      <c r="C28" s="7"/>
      <c r="D28" s="7"/>
      <c r="E28" s="14"/>
      <c r="F28" s="9" t="str">
        <f t="shared" si="0"/>
        <v/>
      </c>
      <c r="G28" s="4" t="str">
        <f t="shared" si="1"/>
        <v/>
      </c>
      <c r="H28" s="10">
        <v>5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6"/>
      <c r="C29" s="7"/>
      <c r="D29" s="7"/>
      <c r="E29" s="14"/>
      <c r="F29" s="9" t="str">
        <f t="shared" si="0"/>
        <v/>
      </c>
      <c r="G29" s="4" t="str">
        <f t="shared" si="1"/>
        <v/>
      </c>
      <c r="H29" s="10">
        <v>5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6"/>
      <c r="C30" s="7"/>
      <c r="D30" s="7"/>
      <c r="E30" s="14"/>
      <c r="F30" s="9" t="str">
        <f t="shared" si="0"/>
        <v/>
      </c>
      <c r="G30" s="4" t="str">
        <f t="shared" si="1"/>
        <v/>
      </c>
      <c r="H30" s="10">
        <v>5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6"/>
      <c r="C31" s="7"/>
      <c r="D31" s="7"/>
      <c r="E31" s="14"/>
      <c r="F31" s="9" t="str">
        <f t="shared" si="0"/>
        <v/>
      </c>
      <c r="G31" s="4" t="str">
        <f t="shared" si="1"/>
        <v/>
      </c>
      <c r="H31" s="10">
        <v>5</v>
      </c>
      <c r="I31" s="1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6"/>
      <c r="C32" s="7"/>
      <c r="D32" s="7"/>
      <c r="E32" s="14"/>
      <c r="F32" s="9" t="str">
        <f t="shared" si="0"/>
        <v/>
      </c>
      <c r="G32" s="4" t="str">
        <f t="shared" si="1"/>
        <v/>
      </c>
      <c r="H32" s="10">
        <v>5</v>
      </c>
      <c r="I32" s="1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6"/>
      <c r="C33" s="7"/>
      <c r="D33" s="7"/>
      <c r="E33" s="14"/>
      <c r="F33" s="9" t="str">
        <f t="shared" si="0"/>
        <v/>
      </c>
      <c r="G33" s="4" t="str">
        <f t="shared" si="1"/>
        <v/>
      </c>
      <c r="H33" s="10">
        <v>5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6"/>
      <c r="C34" s="7"/>
      <c r="D34" s="7"/>
      <c r="E34" s="14"/>
      <c r="F34" s="9" t="str">
        <f t="shared" si="0"/>
        <v/>
      </c>
      <c r="G34" s="4" t="str">
        <f t="shared" si="1"/>
        <v/>
      </c>
      <c r="H34" s="10">
        <v>5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6"/>
      <c r="C35" s="7"/>
      <c r="D35" s="7"/>
      <c r="E35" s="14"/>
      <c r="F35" s="9" t="str">
        <f t="shared" si="0"/>
        <v/>
      </c>
      <c r="G35" s="4" t="str">
        <f t="shared" si="1"/>
        <v/>
      </c>
      <c r="H35" s="10">
        <v>5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6"/>
      <c r="C36" s="7"/>
      <c r="D36" s="7"/>
      <c r="E36" s="14"/>
      <c r="F36" s="9" t="str">
        <f t="shared" si="0"/>
        <v/>
      </c>
      <c r="G36" s="4" t="str">
        <f t="shared" si="1"/>
        <v/>
      </c>
      <c r="H36" s="10">
        <v>5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6"/>
      <c r="C37" s="7"/>
      <c r="D37" s="7"/>
      <c r="E37" s="14"/>
      <c r="F37" s="9" t="str">
        <f t="shared" si="0"/>
        <v/>
      </c>
      <c r="G37" s="4" t="str">
        <f t="shared" si="1"/>
        <v/>
      </c>
      <c r="H37" s="10">
        <v>5</v>
      </c>
      <c r="I37" s="1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6"/>
      <c r="C38" s="7"/>
      <c r="D38" s="7"/>
      <c r="E38" s="14"/>
      <c r="F38" s="9" t="str">
        <f t="shared" si="0"/>
        <v/>
      </c>
      <c r="G38" s="4" t="str">
        <f t="shared" si="1"/>
        <v/>
      </c>
      <c r="H38" s="10">
        <v>5</v>
      </c>
      <c r="I38" s="1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6"/>
      <c r="C39" s="7"/>
      <c r="D39" s="7"/>
      <c r="E39" s="14"/>
      <c r="F39" s="9" t="str">
        <f t="shared" si="0"/>
        <v/>
      </c>
      <c r="G39" s="4" t="str">
        <f t="shared" si="1"/>
        <v/>
      </c>
      <c r="H39" s="10">
        <v>5</v>
      </c>
      <c r="I39" s="1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6"/>
      <c r="C40" s="7"/>
      <c r="D40" s="7"/>
      <c r="E40" s="14"/>
      <c r="F40" s="9" t="str">
        <f t="shared" si="0"/>
        <v/>
      </c>
      <c r="G40" s="4" t="str">
        <f t="shared" si="1"/>
        <v/>
      </c>
      <c r="H40" s="10">
        <v>5</v>
      </c>
      <c r="I40" s="1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5</v>
      </c>
      <c r="I41" s="1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5</v>
      </c>
      <c r="I42" s="1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4"/>
      <c r="F43" s="9" t="str">
        <f t="shared" si="0"/>
        <v/>
      </c>
      <c r="G43" s="4" t="str">
        <f t="shared" si="1"/>
        <v/>
      </c>
      <c r="H43" s="10">
        <v>5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5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4"/>
      <c r="F45" s="9" t="str">
        <f t="shared" si="0"/>
        <v/>
      </c>
      <c r="G45" s="4" t="str">
        <f t="shared" si="1"/>
        <v/>
      </c>
      <c r="H45" s="10">
        <v>5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5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4"/>
      <c r="F47" s="9" t="str">
        <f t="shared" si="0"/>
        <v/>
      </c>
      <c r="G47" s="4" t="str">
        <f t="shared" si="1"/>
        <v/>
      </c>
      <c r="H47" s="10">
        <v>5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5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3">
    <mergeCell ref="A4:B4"/>
    <mergeCell ref="A5:B5"/>
    <mergeCell ref="A6:B6"/>
    <mergeCell ref="D6:E6"/>
    <mergeCell ref="H2:I5"/>
    <mergeCell ref="G6:I6"/>
    <mergeCell ref="C4:F4"/>
    <mergeCell ref="C5:F5"/>
    <mergeCell ref="A1:J1"/>
    <mergeCell ref="A2:B2"/>
    <mergeCell ref="C2:F2"/>
    <mergeCell ref="A3:B3"/>
    <mergeCell ref="C3:F3"/>
  </mergeCells>
  <dataValidations count="5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  <dataValidation type="list" allowBlank="1" showErrorMessage="1" sqref="C3">
      <formula1>Справочник!$C$2:$C$23</formula1>
    </dataValidation>
    <dataValidation type="list" allowBlank="1" sqref="C2">
      <formula1>Справочник!$D$2:$D$15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tr">
        <f>'5'!A1</f>
        <v>Протокол школьного этапа Всероссийской олимпиады школьников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3" t="s">
        <v>1</v>
      </c>
      <c r="B2" s="52"/>
      <c r="C2" s="53" t="str">
        <f>'5'!C2</f>
        <v>Муниципальное общеобразовательное учреждение «Лицей № 12»</v>
      </c>
      <c r="D2" s="52"/>
      <c r="E2" s="52"/>
      <c r="F2" s="52"/>
      <c r="G2" s="1"/>
      <c r="H2" s="55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3" t="s">
        <v>3</v>
      </c>
      <c r="B3" s="52"/>
      <c r="C3" s="53" t="str">
        <f>'5'!C3</f>
        <v>География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3" t="s">
        <v>5</v>
      </c>
      <c r="B4" s="52"/>
      <c r="C4" s="53" t="str">
        <f>'5'!C4</f>
        <v>г. Железногорск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3" t="s">
        <v>7</v>
      </c>
      <c r="B5" s="52"/>
      <c r="C5" s="56"/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3" t="s">
        <v>8</v>
      </c>
      <c r="B6" s="52"/>
      <c r="C6" s="1">
        <f>MAX(I9:I48)</f>
        <v>0</v>
      </c>
      <c r="D6" s="54" t="s">
        <v>9</v>
      </c>
      <c r="E6" s="52"/>
      <c r="F6" s="3">
        <f>IF(COUNTA(I9:I48)&gt;0,SUM(I9:I48)/COUNTA(I9:I48),0)</f>
        <v>0</v>
      </c>
      <c r="G6" s="55" t="s">
        <v>10</v>
      </c>
      <c r="H6" s="52"/>
      <c r="I6" s="52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23"/>
      <c r="C9" s="24"/>
      <c r="D9" s="24"/>
      <c r="E9" s="14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6</v>
      </c>
      <c r="I9" s="10"/>
      <c r="J9" s="5"/>
      <c r="K9" s="2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6"/>
      <c r="C10" s="27"/>
      <c r="D10" s="27"/>
      <c r="E10" s="14"/>
      <c r="F10" s="9" t="str">
        <f t="shared" si="0"/>
        <v/>
      </c>
      <c r="G10" s="4" t="str">
        <f t="shared" si="1"/>
        <v/>
      </c>
      <c r="H10" s="10">
        <v>6</v>
      </c>
      <c r="I10" s="10"/>
      <c r="J10" s="5"/>
      <c r="K10" s="2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6"/>
      <c r="C11" s="27"/>
      <c r="D11" s="27"/>
      <c r="E11" s="19"/>
      <c r="F11" s="9" t="str">
        <f t="shared" si="0"/>
        <v/>
      </c>
      <c r="G11" s="4" t="str">
        <f t="shared" si="1"/>
        <v/>
      </c>
      <c r="H11" s="10">
        <v>6</v>
      </c>
      <c r="I11" s="10"/>
      <c r="J11" s="5"/>
      <c r="K11" s="2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9"/>
      <c r="C12" s="11"/>
      <c r="D12" s="18"/>
      <c r="E12" s="19"/>
      <c r="F12" s="9" t="str">
        <f t="shared" si="0"/>
        <v/>
      </c>
      <c r="G12" s="4" t="str">
        <f t="shared" si="1"/>
        <v/>
      </c>
      <c r="H12" s="10">
        <v>6</v>
      </c>
      <c r="I12" s="10"/>
      <c r="J12" s="5"/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30"/>
      <c r="C13" s="18"/>
      <c r="D13" s="18"/>
      <c r="E13" s="14"/>
      <c r="F13" s="9" t="str">
        <f t="shared" si="0"/>
        <v/>
      </c>
      <c r="G13" s="4" t="str">
        <f t="shared" si="1"/>
        <v/>
      </c>
      <c r="H13" s="10">
        <v>6</v>
      </c>
      <c r="I13" s="10"/>
      <c r="J13" s="5"/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30"/>
      <c r="C14" s="18"/>
      <c r="D14" s="18"/>
      <c r="E14" s="19"/>
      <c r="F14" s="9" t="str">
        <f t="shared" si="0"/>
        <v/>
      </c>
      <c r="G14" s="4" t="str">
        <f t="shared" si="1"/>
        <v/>
      </c>
      <c r="H14" s="10">
        <v>6</v>
      </c>
      <c r="I14" s="10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30"/>
      <c r="C15" s="18"/>
      <c r="D15" s="18"/>
      <c r="E15" s="19"/>
      <c r="F15" s="9" t="str">
        <f t="shared" si="0"/>
        <v/>
      </c>
      <c r="G15" s="4" t="str">
        <f t="shared" si="1"/>
        <v/>
      </c>
      <c r="H15" s="10">
        <v>6</v>
      </c>
      <c r="I15" s="10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30"/>
      <c r="C16" s="18"/>
      <c r="D16" s="18"/>
      <c r="E16" s="14"/>
      <c r="F16" s="9" t="str">
        <f t="shared" si="0"/>
        <v/>
      </c>
      <c r="G16" s="4" t="str">
        <f t="shared" si="1"/>
        <v/>
      </c>
      <c r="H16" s="10">
        <v>6</v>
      </c>
      <c r="I16" s="10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30"/>
      <c r="C17" s="18"/>
      <c r="D17" s="18"/>
      <c r="E17" s="31"/>
      <c r="F17" s="9" t="str">
        <f t="shared" si="0"/>
        <v/>
      </c>
      <c r="G17" s="4" t="str">
        <f t="shared" si="1"/>
        <v/>
      </c>
      <c r="H17" s="10">
        <v>6</v>
      </c>
      <c r="I17" s="1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30"/>
      <c r="C18" s="18"/>
      <c r="D18" s="18"/>
      <c r="E18" s="14"/>
      <c r="F18" s="9" t="str">
        <f t="shared" si="0"/>
        <v/>
      </c>
      <c r="G18" s="4" t="str">
        <f t="shared" si="1"/>
        <v/>
      </c>
      <c r="H18" s="10">
        <v>6</v>
      </c>
      <c r="I18" s="1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30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6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6</v>
      </c>
      <c r="I20" s="13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30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6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4"/>
      <c r="F22" s="9" t="str">
        <f t="shared" si="0"/>
        <v/>
      </c>
      <c r="G22" s="4" t="str">
        <f t="shared" si="1"/>
        <v/>
      </c>
      <c r="H22" s="10">
        <v>6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4"/>
      <c r="F23" s="9" t="str">
        <f t="shared" si="0"/>
        <v/>
      </c>
      <c r="G23" s="4" t="str">
        <f t="shared" si="1"/>
        <v/>
      </c>
      <c r="H23" s="10">
        <v>6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6</v>
      </c>
      <c r="I24" s="13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30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6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6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4"/>
      <c r="F27" s="9" t="str">
        <f t="shared" si="0"/>
        <v/>
      </c>
      <c r="G27" s="4" t="str">
        <f t="shared" si="1"/>
        <v/>
      </c>
      <c r="H27" s="10">
        <v>6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32"/>
      <c r="E28" s="19"/>
      <c r="F28" s="9" t="str">
        <f t="shared" si="0"/>
        <v/>
      </c>
      <c r="G28" s="4" t="str">
        <f t="shared" si="1"/>
        <v/>
      </c>
      <c r="H28" s="10">
        <v>6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32"/>
      <c r="E29" s="19"/>
      <c r="F29" s="9" t="str">
        <f t="shared" si="0"/>
        <v/>
      </c>
      <c r="G29" s="4" t="str">
        <f t="shared" si="1"/>
        <v/>
      </c>
      <c r="H29" s="10">
        <v>6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4"/>
      <c r="F30" s="9" t="str">
        <f t="shared" si="0"/>
        <v/>
      </c>
      <c r="G30" s="4" t="str">
        <f t="shared" si="1"/>
        <v/>
      </c>
      <c r="H30" s="10">
        <v>6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6</v>
      </c>
      <c r="I31" s="1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6</v>
      </c>
      <c r="I32" s="1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32"/>
      <c r="D33" s="32"/>
      <c r="E33" s="19"/>
      <c r="F33" s="9" t="str">
        <f t="shared" si="0"/>
        <v/>
      </c>
      <c r="G33" s="4" t="str">
        <f t="shared" si="1"/>
        <v/>
      </c>
      <c r="H33" s="10">
        <v>6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4"/>
      <c r="F34" s="9" t="str">
        <f t="shared" si="0"/>
        <v/>
      </c>
      <c r="G34" s="4" t="str">
        <f t="shared" si="1"/>
        <v/>
      </c>
      <c r="H34" s="10">
        <v>6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4"/>
      <c r="F35" s="9" t="str">
        <f t="shared" si="0"/>
        <v/>
      </c>
      <c r="G35" s="4" t="str">
        <f t="shared" si="1"/>
        <v/>
      </c>
      <c r="H35" s="10">
        <v>6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4"/>
      <c r="F36" s="9" t="str">
        <f t="shared" si="0"/>
        <v/>
      </c>
      <c r="G36" s="4" t="str">
        <f t="shared" si="1"/>
        <v/>
      </c>
      <c r="H36" s="10">
        <v>6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6</v>
      </c>
      <c r="I37" s="1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6</v>
      </c>
      <c r="I38" s="1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6</v>
      </c>
      <c r="I39" s="1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6</v>
      </c>
      <c r="I40" s="1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6</v>
      </c>
      <c r="I41" s="1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6</v>
      </c>
      <c r="I42" s="1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4"/>
      <c r="F43" s="9" t="str">
        <f t="shared" si="0"/>
        <v/>
      </c>
      <c r="G43" s="4" t="str">
        <f t="shared" si="1"/>
        <v/>
      </c>
      <c r="H43" s="10">
        <v>6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6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4"/>
      <c r="F45" s="9" t="str">
        <f t="shared" si="0"/>
        <v/>
      </c>
      <c r="G45" s="4" t="str">
        <f t="shared" si="1"/>
        <v/>
      </c>
      <c r="H45" s="10">
        <v>6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6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4"/>
      <c r="F47" s="9" t="str">
        <f t="shared" si="0"/>
        <v/>
      </c>
      <c r="G47" s="4" t="str">
        <f t="shared" si="1"/>
        <v/>
      </c>
      <c r="H47" s="10">
        <v>6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6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4:B4"/>
    <mergeCell ref="A5:B5"/>
    <mergeCell ref="A6:B6"/>
    <mergeCell ref="D6:E6"/>
    <mergeCell ref="H2:I5"/>
    <mergeCell ref="G6:I6"/>
    <mergeCell ref="C4:F4"/>
    <mergeCell ref="C5:F5"/>
    <mergeCell ref="A1:J1"/>
    <mergeCell ref="A2:B2"/>
    <mergeCell ref="C2:F2"/>
    <mergeCell ref="A3:B3"/>
    <mergeCell ref="C3:F3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topLeftCell="D4" workbookViewId="0">
      <selection activeCell="L15" sqref="L15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tr">
        <f>'5'!A1</f>
        <v>Протокол школьного этапа Всероссийской олимпиады школьников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3" t="s">
        <v>1</v>
      </c>
      <c r="B2" s="52"/>
      <c r="C2" s="53" t="str">
        <f>'5'!C2</f>
        <v>Муниципальное общеобразовательное учреждение «Лицей № 12»</v>
      </c>
      <c r="D2" s="52"/>
      <c r="E2" s="52"/>
      <c r="F2" s="52"/>
      <c r="G2" s="1"/>
      <c r="H2" s="55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3" t="s">
        <v>3</v>
      </c>
      <c r="B3" s="52"/>
      <c r="C3" s="53" t="str">
        <f>'5'!C3</f>
        <v>География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3" t="s">
        <v>5</v>
      </c>
      <c r="B4" s="52"/>
      <c r="C4" s="53" t="str">
        <f>'5'!C4</f>
        <v>г. Железногорск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3" t="s">
        <v>7</v>
      </c>
      <c r="B5" s="52"/>
      <c r="C5" s="56">
        <v>45188</v>
      </c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3" t="s">
        <v>8</v>
      </c>
      <c r="B6" s="52"/>
      <c r="C6" s="1">
        <f>MAX(I9:I48)</f>
        <v>23</v>
      </c>
      <c r="D6" s="54" t="s">
        <v>9</v>
      </c>
      <c r="E6" s="52"/>
      <c r="F6" s="3">
        <f>IF(COUNTA(I9:I48)&gt;0,SUM(I9:I48)/COUNTA(I9:I48),0)</f>
        <v>14.571428571428571</v>
      </c>
      <c r="G6" s="55" t="s">
        <v>10</v>
      </c>
      <c r="H6" s="52"/>
      <c r="I6" s="52"/>
      <c r="J6" s="1">
        <f>COUNTA(I9:I48)</f>
        <v>7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5.5" customHeight="1">
      <c r="A9" s="4">
        <v>1</v>
      </c>
      <c r="B9" s="33" t="s">
        <v>20</v>
      </c>
      <c r="C9" s="34" t="s">
        <v>21</v>
      </c>
      <c r="D9" s="34" t="s">
        <v>22</v>
      </c>
      <c r="E9" s="8">
        <v>40250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7</v>
      </c>
      <c r="I9" s="35">
        <v>23</v>
      </c>
      <c r="J9" s="5" t="s">
        <v>23</v>
      </c>
      <c r="K9" s="12" t="s">
        <v>54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4.5" customHeight="1">
      <c r="A10" s="4">
        <v>2</v>
      </c>
      <c r="B10" s="33" t="s">
        <v>25</v>
      </c>
      <c r="C10" s="34" t="s">
        <v>26</v>
      </c>
      <c r="D10" s="34" t="s">
        <v>27</v>
      </c>
      <c r="E10" s="31">
        <v>40238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7</v>
      </c>
      <c r="I10" s="35">
        <v>23</v>
      </c>
      <c r="J10" s="5" t="s">
        <v>23</v>
      </c>
      <c r="K10" s="12" t="s">
        <v>54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>
      <c r="A11" s="4">
        <v>3</v>
      </c>
      <c r="B11" s="33" t="s">
        <v>28</v>
      </c>
      <c r="C11" s="34" t="s">
        <v>29</v>
      </c>
      <c r="D11" s="34" t="s">
        <v>30</v>
      </c>
      <c r="E11" s="8">
        <v>40288</v>
      </c>
      <c r="F11" s="9" t="str">
        <f t="shared" si="0"/>
        <v>Муниципальное общеобразовательное учреждение «Лицей № 12»</v>
      </c>
      <c r="G11" s="4" t="str">
        <f t="shared" si="1"/>
        <v>г. Железногорск</v>
      </c>
      <c r="H11" s="10">
        <v>7</v>
      </c>
      <c r="I11" s="35">
        <v>15</v>
      </c>
      <c r="J11" s="5" t="s">
        <v>31</v>
      </c>
      <c r="K11" s="12" t="s">
        <v>54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8.5" customHeight="1">
      <c r="A12" s="4">
        <v>4</v>
      </c>
      <c r="B12" s="33" t="s">
        <v>32</v>
      </c>
      <c r="C12" s="34" t="s">
        <v>33</v>
      </c>
      <c r="D12" s="34" t="s">
        <v>34</v>
      </c>
      <c r="E12" s="8">
        <v>40499</v>
      </c>
      <c r="F12" s="9" t="str">
        <f t="shared" si="0"/>
        <v>Муниципальное общеобразовательное учреждение «Лицей № 12»</v>
      </c>
      <c r="G12" s="4" t="str">
        <f t="shared" si="1"/>
        <v>г. Железногорск</v>
      </c>
      <c r="H12" s="10">
        <v>7</v>
      </c>
      <c r="I12" s="35">
        <v>12</v>
      </c>
      <c r="J12" s="5" t="s">
        <v>31</v>
      </c>
      <c r="K12" s="12" t="s">
        <v>54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.5" customHeight="1">
      <c r="A13" s="4">
        <v>5</v>
      </c>
      <c r="B13" s="33" t="s">
        <v>35</v>
      </c>
      <c r="C13" s="34" t="s">
        <v>36</v>
      </c>
      <c r="D13" s="34" t="s">
        <v>37</v>
      </c>
      <c r="E13" s="8">
        <v>40375</v>
      </c>
      <c r="F13" s="9" t="str">
        <f t="shared" si="0"/>
        <v>Муниципальное общеобразовательное учреждение «Лицей № 12»</v>
      </c>
      <c r="G13" s="4" t="str">
        <f t="shared" si="1"/>
        <v>г. Железногорск</v>
      </c>
      <c r="H13" s="10">
        <v>7</v>
      </c>
      <c r="I13" s="35">
        <v>12</v>
      </c>
      <c r="J13" s="5" t="s">
        <v>31</v>
      </c>
      <c r="K13" s="12" t="s">
        <v>24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3" customHeight="1">
      <c r="A14" s="4">
        <v>6</v>
      </c>
      <c r="B14" s="33" t="s">
        <v>38</v>
      </c>
      <c r="C14" s="34" t="s">
        <v>39</v>
      </c>
      <c r="D14" s="34" t="s">
        <v>40</v>
      </c>
      <c r="E14" s="8">
        <v>40229</v>
      </c>
      <c r="F14" s="9" t="str">
        <f t="shared" si="0"/>
        <v>Муниципальное общеобразовательное учреждение «Лицей № 12»</v>
      </c>
      <c r="G14" s="4" t="str">
        <f t="shared" si="1"/>
        <v>г. Железногорск</v>
      </c>
      <c r="H14" s="10">
        <v>7</v>
      </c>
      <c r="I14" s="35">
        <v>10</v>
      </c>
      <c r="J14" s="5" t="s">
        <v>31</v>
      </c>
      <c r="K14" s="12" t="s">
        <v>54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1.5" customHeight="1">
      <c r="A15" s="4">
        <v>7</v>
      </c>
      <c r="B15" s="33" t="s">
        <v>41</v>
      </c>
      <c r="C15" s="34" t="s">
        <v>42</v>
      </c>
      <c r="D15" s="34" t="s">
        <v>43</v>
      </c>
      <c r="E15" s="8">
        <v>40435</v>
      </c>
      <c r="F15" s="9" t="str">
        <f t="shared" si="0"/>
        <v>Муниципальное общеобразовательное учреждение «Лицей № 12»</v>
      </c>
      <c r="G15" s="4" t="str">
        <f t="shared" si="1"/>
        <v>г. Железногорск</v>
      </c>
      <c r="H15" s="10">
        <v>7</v>
      </c>
      <c r="I15" s="35">
        <v>7</v>
      </c>
      <c r="J15" s="5" t="s">
        <v>31</v>
      </c>
      <c r="K15" s="12" t="s">
        <v>54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33"/>
      <c r="C16" s="34"/>
      <c r="D16" s="34"/>
      <c r="E16" s="31"/>
      <c r="F16" s="9" t="str">
        <f t="shared" si="0"/>
        <v/>
      </c>
      <c r="G16" s="4" t="str">
        <f t="shared" si="1"/>
        <v/>
      </c>
      <c r="H16" s="10">
        <v>7</v>
      </c>
      <c r="I16" s="35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36"/>
      <c r="C17" s="37"/>
      <c r="D17" s="37"/>
      <c r="E17" s="14"/>
      <c r="F17" s="9" t="str">
        <f t="shared" si="0"/>
        <v/>
      </c>
      <c r="G17" s="4" t="str">
        <f t="shared" si="1"/>
        <v/>
      </c>
      <c r="H17" s="10">
        <v>7</v>
      </c>
      <c r="I17" s="35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8"/>
      <c r="E18" s="19"/>
      <c r="F18" s="9" t="str">
        <f t="shared" si="0"/>
        <v/>
      </c>
      <c r="G18" s="4" t="str">
        <f t="shared" si="1"/>
        <v/>
      </c>
      <c r="H18" s="10">
        <v>7</v>
      </c>
      <c r="I18" s="35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30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7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7</v>
      </c>
      <c r="I20" s="13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30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7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4"/>
      <c r="F22" s="9" t="str">
        <f t="shared" si="0"/>
        <v/>
      </c>
      <c r="G22" s="4" t="str">
        <f t="shared" si="1"/>
        <v/>
      </c>
      <c r="H22" s="10">
        <v>7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4"/>
      <c r="F23" s="9" t="str">
        <f t="shared" si="0"/>
        <v/>
      </c>
      <c r="G23" s="4" t="str">
        <f t="shared" si="1"/>
        <v/>
      </c>
      <c r="H23" s="10">
        <v>7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7</v>
      </c>
      <c r="I24" s="13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30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7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7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4"/>
      <c r="F27" s="9" t="str">
        <f t="shared" si="0"/>
        <v/>
      </c>
      <c r="G27" s="4" t="str">
        <f t="shared" si="1"/>
        <v/>
      </c>
      <c r="H27" s="10">
        <v>7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32"/>
      <c r="E28" s="19"/>
      <c r="F28" s="9" t="str">
        <f t="shared" si="0"/>
        <v/>
      </c>
      <c r="G28" s="4" t="str">
        <f t="shared" si="1"/>
        <v/>
      </c>
      <c r="H28" s="10">
        <v>7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32"/>
      <c r="E29" s="19"/>
      <c r="F29" s="9" t="str">
        <f t="shared" si="0"/>
        <v/>
      </c>
      <c r="G29" s="4" t="str">
        <f t="shared" si="1"/>
        <v/>
      </c>
      <c r="H29" s="10">
        <v>7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4"/>
      <c r="F30" s="9" t="str">
        <f t="shared" si="0"/>
        <v/>
      </c>
      <c r="G30" s="4" t="str">
        <f t="shared" si="1"/>
        <v/>
      </c>
      <c r="H30" s="10">
        <v>7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7</v>
      </c>
      <c r="I31" s="1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7</v>
      </c>
      <c r="I32" s="1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32"/>
      <c r="D33" s="32"/>
      <c r="E33" s="19"/>
      <c r="F33" s="9" t="str">
        <f t="shared" si="0"/>
        <v/>
      </c>
      <c r="G33" s="4" t="str">
        <f t="shared" si="1"/>
        <v/>
      </c>
      <c r="H33" s="10">
        <v>7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4"/>
      <c r="F34" s="9" t="str">
        <f t="shared" si="0"/>
        <v/>
      </c>
      <c r="G34" s="4" t="str">
        <f t="shared" si="1"/>
        <v/>
      </c>
      <c r="H34" s="10">
        <v>7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4"/>
      <c r="F35" s="9" t="str">
        <f t="shared" si="0"/>
        <v/>
      </c>
      <c r="G35" s="4" t="str">
        <f t="shared" si="1"/>
        <v/>
      </c>
      <c r="H35" s="10">
        <v>7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4"/>
      <c r="F36" s="9" t="str">
        <f t="shared" si="0"/>
        <v/>
      </c>
      <c r="G36" s="4" t="str">
        <f t="shared" si="1"/>
        <v/>
      </c>
      <c r="H36" s="10">
        <v>7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7</v>
      </c>
      <c r="I37" s="1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7</v>
      </c>
      <c r="I38" s="1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7</v>
      </c>
      <c r="I39" s="1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7</v>
      </c>
      <c r="I40" s="1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7</v>
      </c>
      <c r="I41" s="1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7</v>
      </c>
      <c r="I42" s="1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4"/>
      <c r="F43" s="9" t="str">
        <f t="shared" si="0"/>
        <v/>
      </c>
      <c r="G43" s="4" t="str">
        <f t="shared" si="1"/>
        <v/>
      </c>
      <c r="H43" s="10">
        <v>7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7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4"/>
      <c r="F45" s="9" t="str">
        <f t="shared" si="0"/>
        <v/>
      </c>
      <c r="G45" s="4" t="str">
        <f t="shared" si="1"/>
        <v/>
      </c>
      <c r="H45" s="10">
        <v>7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7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4"/>
      <c r="F47" s="9" t="str">
        <f t="shared" si="0"/>
        <v/>
      </c>
      <c r="G47" s="4" t="str">
        <f t="shared" si="1"/>
        <v/>
      </c>
      <c r="H47" s="10">
        <v>7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7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4:B4"/>
    <mergeCell ref="A5:B5"/>
    <mergeCell ref="A6:B6"/>
    <mergeCell ref="D6:E6"/>
    <mergeCell ref="H2:I5"/>
    <mergeCell ref="G6:I6"/>
    <mergeCell ref="C4:F4"/>
    <mergeCell ref="C5:F5"/>
    <mergeCell ref="A1:J1"/>
    <mergeCell ref="A2:B2"/>
    <mergeCell ref="C2:F2"/>
    <mergeCell ref="A3:B3"/>
    <mergeCell ref="C3:F3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tr">
        <f>'5'!A1</f>
        <v>Протокол школьного этапа Всероссийской олимпиады школьников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3" t="s">
        <v>1</v>
      </c>
      <c r="B2" s="52"/>
      <c r="C2" s="53" t="str">
        <f>'5'!C2</f>
        <v>Муниципальное общеобразовательное учреждение «Лицей № 12»</v>
      </c>
      <c r="D2" s="52"/>
      <c r="E2" s="52"/>
      <c r="F2" s="52"/>
      <c r="G2" s="1"/>
      <c r="H2" s="55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3" t="s">
        <v>3</v>
      </c>
      <c r="B3" s="52"/>
      <c r="C3" s="53" t="str">
        <f>'5'!C3</f>
        <v>География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3" t="s">
        <v>5</v>
      </c>
      <c r="B4" s="52"/>
      <c r="C4" s="53" t="str">
        <f>'5'!C4</f>
        <v>г. Железногорск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3" t="s">
        <v>7</v>
      </c>
      <c r="B5" s="52"/>
      <c r="C5" s="56">
        <v>45188</v>
      </c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3" t="s">
        <v>8</v>
      </c>
      <c r="B6" s="52"/>
      <c r="C6" s="1">
        <f>MAX(I9:I48)</f>
        <v>23</v>
      </c>
      <c r="D6" s="54" t="s">
        <v>9</v>
      </c>
      <c r="E6" s="52"/>
      <c r="F6" s="3">
        <f>IF(COUNTA(I9:I48)&gt;0,SUM(I9:I48)/COUNTA(I9:I48),0)</f>
        <v>19.166666666666668</v>
      </c>
      <c r="G6" s="55" t="s">
        <v>10</v>
      </c>
      <c r="H6" s="52"/>
      <c r="I6" s="52"/>
      <c r="J6" s="1">
        <f>COUNTA(I9:I48)</f>
        <v>6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.5" customHeight="1">
      <c r="A9" s="4">
        <v>1</v>
      </c>
      <c r="B9" s="33" t="s">
        <v>44</v>
      </c>
      <c r="C9" s="34" t="s">
        <v>45</v>
      </c>
      <c r="D9" s="34" t="s">
        <v>46</v>
      </c>
      <c r="E9" s="8">
        <v>39923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8</v>
      </c>
      <c r="I9" s="35">
        <v>23</v>
      </c>
      <c r="J9" s="5" t="s">
        <v>23</v>
      </c>
      <c r="K9" s="12" t="s">
        <v>47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1" customHeight="1">
      <c r="A10" s="4">
        <v>2</v>
      </c>
      <c r="B10" s="33" t="s">
        <v>48</v>
      </c>
      <c r="C10" s="34" t="s">
        <v>49</v>
      </c>
      <c r="D10" s="34" t="s">
        <v>50</v>
      </c>
      <c r="E10" s="8">
        <v>39976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8</v>
      </c>
      <c r="I10" s="35">
        <v>23</v>
      </c>
      <c r="J10" s="5" t="s">
        <v>23</v>
      </c>
      <c r="K10" s="12" t="s">
        <v>47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>
      <c r="A11" s="4">
        <v>3</v>
      </c>
      <c r="B11" s="33" t="s">
        <v>51</v>
      </c>
      <c r="C11" s="34" t="s">
        <v>52</v>
      </c>
      <c r="D11" s="34" t="s">
        <v>53</v>
      </c>
      <c r="E11" s="8">
        <v>39888</v>
      </c>
      <c r="F11" s="9" t="str">
        <f t="shared" si="0"/>
        <v>Муниципальное общеобразовательное учреждение «Лицей № 12»</v>
      </c>
      <c r="G11" s="4" t="str">
        <f t="shared" si="1"/>
        <v>г. Железногорск</v>
      </c>
      <c r="H11" s="10">
        <v>8</v>
      </c>
      <c r="I11" s="35">
        <v>23</v>
      </c>
      <c r="J11" s="5" t="s">
        <v>23</v>
      </c>
      <c r="K11" s="12" t="s">
        <v>54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9" customHeight="1">
      <c r="A12" s="4">
        <v>4</v>
      </c>
      <c r="B12" s="33" t="s">
        <v>55</v>
      </c>
      <c r="C12" s="34" t="s">
        <v>49</v>
      </c>
      <c r="D12" s="34" t="s">
        <v>53</v>
      </c>
      <c r="E12" s="8">
        <v>39959</v>
      </c>
      <c r="F12" s="9" t="str">
        <f t="shared" si="0"/>
        <v>Муниципальное общеобразовательное учреждение «Лицей № 12»</v>
      </c>
      <c r="G12" s="4" t="str">
        <f t="shared" si="1"/>
        <v>г. Железногорск</v>
      </c>
      <c r="H12" s="10">
        <v>8</v>
      </c>
      <c r="I12" s="35">
        <v>17</v>
      </c>
      <c r="J12" s="5" t="s">
        <v>31</v>
      </c>
      <c r="K12" s="12" t="s">
        <v>54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1.5" customHeight="1">
      <c r="A13" s="4">
        <v>5</v>
      </c>
      <c r="B13" s="33" t="s">
        <v>56</v>
      </c>
      <c r="C13" s="34" t="s">
        <v>57</v>
      </c>
      <c r="D13" s="34" t="s">
        <v>58</v>
      </c>
      <c r="E13" s="8">
        <v>40209</v>
      </c>
      <c r="F13" s="9" t="str">
        <f t="shared" si="0"/>
        <v>Муниципальное общеобразовательное учреждение «Лицей № 12»</v>
      </c>
      <c r="G13" s="4" t="str">
        <f t="shared" si="1"/>
        <v>г. Железногорск</v>
      </c>
      <c r="H13" s="10">
        <v>8</v>
      </c>
      <c r="I13" s="35">
        <v>15</v>
      </c>
      <c r="J13" s="5" t="s">
        <v>31</v>
      </c>
      <c r="K13" s="12" t="s">
        <v>54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8.5" customHeight="1">
      <c r="A14" s="4">
        <v>6</v>
      </c>
      <c r="B14" s="33" t="s">
        <v>59</v>
      </c>
      <c r="C14" s="34" t="s">
        <v>60</v>
      </c>
      <c r="D14" s="34" t="s">
        <v>61</v>
      </c>
      <c r="E14" s="8">
        <v>40053</v>
      </c>
      <c r="F14" s="9" t="str">
        <f t="shared" si="0"/>
        <v>Муниципальное общеобразовательное учреждение «Лицей № 12»</v>
      </c>
      <c r="G14" s="4" t="str">
        <f t="shared" si="1"/>
        <v>г. Железногорск</v>
      </c>
      <c r="H14" s="10">
        <v>8</v>
      </c>
      <c r="I14" s="35">
        <v>14</v>
      </c>
      <c r="J14" s="5" t="s">
        <v>31</v>
      </c>
      <c r="K14" s="12" t="s">
        <v>47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33"/>
      <c r="C15" s="34"/>
      <c r="D15" s="34"/>
      <c r="E15" s="19"/>
      <c r="F15" s="9" t="str">
        <f t="shared" si="0"/>
        <v/>
      </c>
      <c r="G15" s="4" t="str">
        <f t="shared" si="1"/>
        <v/>
      </c>
      <c r="H15" s="10">
        <v>8</v>
      </c>
      <c r="I15" s="35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33"/>
      <c r="C16" s="34"/>
      <c r="D16" s="34"/>
      <c r="E16" s="31"/>
      <c r="F16" s="9" t="str">
        <f t="shared" si="0"/>
        <v/>
      </c>
      <c r="G16" s="4" t="str">
        <f t="shared" si="1"/>
        <v/>
      </c>
      <c r="H16" s="10">
        <v>8</v>
      </c>
      <c r="I16" s="35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36"/>
      <c r="C17" s="37"/>
      <c r="D17" s="37"/>
      <c r="E17" s="14"/>
      <c r="F17" s="9" t="str">
        <f t="shared" si="0"/>
        <v/>
      </c>
      <c r="G17" s="4" t="str">
        <f t="shared" si="1"/>
        <v/>
      </c>
      <c r="H17" s="10">
        <v>8</v>
      </c>
      <c r="I17" s="35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8"/>
      <c r="E18" s="19"/>
      <c r="F18" s="9" t="str">
        <f t="shared" si="0"/>
        <v/>
      </c>
      <c r="G18" s="4" t="str">
        <f t="shared" si="1"/>
        <v/>
      </c>
      <c r="H18" s="10">
        <v>8</v>
      </c>
      <c r="I18" s="35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30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8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8</v>
      </c>
      <c r="I20" s="13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30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8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4"/>
      <c r="F22" s="9" t="str">
        <f t="shared" si="0"/>
        <v/>
      </c>
      <c r="G22" s="4" t="str">
        <f t="shared" si="1"/>
        <v/>
      </c>
      <c r="H22" s="10">
        <v>8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4"/>
      <c r="F23" s="9" t="str">
        <f t="shared" si="0"/>
        <v/>
      </c>
      <c r="G23" s="4" t="str">
        <f t="shared" si="1"/>
        <v/>
      </c>
      <c r="H23" s="10">
        <v>8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8</v>
      </c>
      <c r="I24" s="13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30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8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8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4"/>
      <c r="F27" s="9" t="str">
        <f t="shared" si="0"/>
        <v/>
      </c>
      <c r="G27" s="4" t="str">
        <f t="shared" si="1"/>
        <v/>
      </c>
      <c r="H27" s="10">
        <v>8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32"/>
      <c r="E28" s="19"/>
      <c r="F28" s="9" t="str">
        <f t="shared" si="0"/>
        <v/>
      </c>
      <c r="G28" s="4" t="str">
        <f t="shared" si="1"/>
        <v/>
      </c>
      <c r="H28" s="10">
        <v>8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32"/>
      <c r="E29" s="19"/>
      <c r="F29" s="9" t="str">
        <f t="shared" si="0"/>
        <v/>
      </c>
      <c r="G29" s="4" t="str">
        <f t="shared" si="1"/>
        <v/>
      </c>
      <c r="H29" s="10">
        <v>8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4"/>
      <c r="F30" s="9" t="str">
        <f t="shared" si="0"/>
        <v/>
      </c>
      <c r="G30" s="4" t="str">
        <f t="shared" si="1"/>
        <v/>
      </c>
      <c r="H30" s="10">
        <v>8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8</v>
      </c>
      <c r="I31" s="1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8</v>
      </c>
      <c r="I32" s="1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32"/>
      <c r="D33" s="32"/>
      <c r="E33" s="19"/>
      <c r="F33" s="9" t="str">
        <f t="shared" si="0"/>
        <v/>
      </c>
      <c r="G33" s="4" t="str">
        <f t="shared" si="1"/>
        <v/>
      </c>
      <c r="H33" s="10">
        <v>8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4"/>
      <c r="F34" s="9" t="str">
        <f t="shared" si="0"/>
        <v/>
      </c>
      <c r="G34" s="4" t="str">
        <f t="shared" si="1"/>
        <v/>
      </c>
      <c r="H34" s="10">
        <v>8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4"/>
      <c r="F35" s="9" t="str">
        <f t="shared" si="0"/>
        <v/>
      </c>
      <c r="G35" s="4" t="str">
        <f t="shared" si="1"/>
        <v/>
      </c>
      <c r="H35" s="10">
        <v>8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4"/>
      <c r="F36" s="9" t="str">
        <f t="shared" si="0"/>
        <v/>
      </c>
      <c r="G36" s="4" t="str">
        <f t="shared" si="1"/>
        <v/>
      </c>
      <c r="H36" s="10">
        <v>8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8</v>
      </c>
      <c r="I37" s="1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8</v>
      </c>
      <c r="I38" s="1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8</v>
      </c>
      <c r="I39" s="1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8</v>
      </c>
      <c r="I40" s="1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8</v>
      </c>
      <c r="I41" s="1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8</v>
      </c>
      <c r="I42" s="1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4"/>
      <c r="F43" s="9" t="str">
        <f t="shared" si="0"/>
        <v/>
      </c>
      <c r="G43" s="4" t="str">
        <f t="shared" si="1"/>
        <v/>
      </c>
      <c r="H43" s="10">
        <v>8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8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4"/>
      <c r="F45" s="9" t="str">
        <f t="shared" si="0"/>
        <v/>
      </c>
      <c r="G45" s="4" t="str">
        <f t="shared" si="1"/>
        <v/>
      </c>
      <c r="H45" s="10">
        <v>8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8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4"/>
      <c r="F47" s="9" t="str">
        <f t="shared" si="0"/>
        <v/>
      </c>
      <c r="G47" s="4" t="str">
        <f t="shared" si="1"/>
        <v/>
      </c>
      <c r="H47" s="10">
        <v>8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8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4:B4"/>
    <mergeCell ref="A5:B5"/>
    <mergeCell ref="A6:B6"/>
    <mergeCell ref="D6:E6"/>
    <mergeCell ref="H2:I5"/>
    <mergeCell ref="G6:I6"/>
    <mergeCell ref="C4:F4"/>
    <mergeCell ref="C5:F5"/>
    <mergeCell ref="A1:J1"/>
    <mergeCell ref="A2:B2"/>
    <mergeCell ref="C2:F2"/>
    <mergeCell ref="A3:B3"/>
    <mergeCell ref="C3:F3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topLeftCell="A16"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tr">
        <f>'5'!A1</f>
        <v>Протокол школьного этапа Всероссийской олимпиады школьников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3" t="s">
        <v>1</v>
      </c>
      <c r="B2" s="52"/>
      <c r="C2" s="53" t="str">
        <f>'5'!C2</f>
        <v>Муниципальное общеобразовательное учреждение «Лицей № 12»</v>
      </c>
      <c r="D2" s="52"/>
      <c r="E2" s="52"/>
      <c r="F2" s="52"/>
      <c r="G2" s="1"/>
      <c r="H2" s="55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3" t="s">
        <v>3</v>
      </c>
      <c r="B3" s="52"/>
      <c r="C3" s="53" t="str">
        <f>'5'!C3</f>
        <v>География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3" t="s">
        <v>5</v>
      </c>
      <c r="B4" s="52"/>
      <c r="C4" s="53" t="str">
        <f>'5'!C4</f>
        <v>г. Железногорск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3" t="s">
        <v>7</v>
      </c>
      <c r="B5" s="52"/>
      <c r="C5" s="56">
        <v>45188</v>
      </c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3" t="s">
        <v>8</v>
      </c>
      <c r="B6" s="52"/>
      <c r="C6" s="1">
        <f>MAX(I9:I48)</f>
        <v>25</v>
      </c>
      <c r="D6" s="54" t="s">
        <v>9</v>
      </c>
      <c r="E6" s="52"/>
      <c r="F6" s="3">
        <f>IF(COUNTA(I9:I48)&gt;0,SUM(I9:I48)/COUNTA(I9:I48),0)</f>
        <v>17.444444444444443</v>
      </c>
      <c r="G6" s="55" t="s">
        <v>10</v>
      </c>
      <c r="H6" s="52"/>
      <c r="I6" s="52"/>
      <c r="J6" s="1">
        <f>COUNTA(I9:I48)</f>
        <v>9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9.5" customHeight="1">
      <c r="A9" s="4">
        <v>1</v>
      </c>
      <c r="B9" s="39" t="s">
        <v>62</v>
      </c>
      <c r="C9" s="34" t="s">
        <v>63</v>
      </c>
      <c r="D9" s="34" t="s">
        <v>64</v>
      </c>
      <c r="E9" s="31">
        <v>39668</v>
      </c>
      <c r="F9" s="9" t="str">
        <f>IF(COUNTA(#REF!)=1,$C$2,"")</f>
        <v>Муниципальное общеобразовательное учреждение «Лицей № 12»</v>
      </c>
      <c r="G9" s="4" t="str">
        <f>IF(COUNTA(#REF!)=1,$C$4,"")</f>
        <v>г. Железногорск</v>
      </c>
      <c r="H9" s="10">
        <v>9</v>
      </c>
      <c r="I9" s="35">
        <v>25</v>
      </c>
      <c r="J9" s="5" t="s">
        <v>23</v>
      </c>
      <c r="K9" s="12" t="s">
        <v>47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3" customHeight="1">
      <c r="A10" s="4">
        <v>2</v>
      </c>
      <c r="B10" s="33" t="s">
        <v>65</v>
      </c>
      <c r="C10" s="34" t="s">
        <v>66</v>
      </c>
      <c r="D10" s="34" t="s">
        <v>67</v>
      </c>
      <c r="E10" s="31">
        <v>39771</v>
      </c>
      <c r="F10" s="9" t="str">
        <f>IF(COUNTA(B9)=1,$C$2,"")</f>
        <v>Муниципальное общеобразовательное учреждение «Лицей № 12»</v>
      </c>
      <c r="G10" s="4" t="str">
        <f>IF(COUNTA(B9)=1,$C$4,"")</f>
        <v>г. Железногорск</v>
      </c>
      <c r="H10" s="10">
        <v>9</v>
      </c>
      <c r="I10" s="35">
        <v>24</v>
      </c>
      <c r="J10" s="5" t="s">
        <v>23</v>
      </c>
      <c r="K10" s="12" t="s">
        <v>47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>
      <c r="A11" s="4">
        <v>3</v>
      </c>
      <c r="B11" s="6" t="s">
        <v>68</v>
      </c>
      <c r="C11" s="34" t="s">
        <v>69</v>
      </c>
      <c r="D11" s="34" t="s">
        <v>70</v>
      </c>
      <c r="E11" s="31">
        <v>39557</v>
      </c>
      <c r="F11" s="9" t="str">
        <f>IF(COUNTA(B11)=1,$C$2,"")</f>
        <v>Муниципальное общеобразовательное учреждение «Лицей № 12»</v>
      </c>
      <c r="G11" s="4" t="str">
        <f>IF(COUNTA(B11)=1,$C$4,"")</f>
        <v>г. Железногорск</v>
      </c>
      <c r="H11" s="10">
        <v>9</v>
      </c>
      <c r="I11" s="35">
        <v>19</v>
      </c>
      <c r="J11" s="5" t="s">
        <v>31</v>
      </c>
      <c r="K11" s="12" t="s">
        <v>47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.5" customHeight="1">
      <c r="A12" s="4">
        <v>4</v>
      </c>
      <c r="B12" s="40" t="s">
        <v>71</v>
      </c>
      <c r="C12" s="34" t="s">
        <v>72</v>
      </c>
      <c r="D12" s="34" t="s">
        <v>73</v>
      </c>
      <c r="E12" s="31">
        <v>39667</v>
      </c>
      <c r="F12" s="9" t="str">
        <f>IF(COUNTA(#REF!)=1,$C$2,"")</f>
        <v>Муниципальное общеобразовательное учреждение «Лицей № 12»</v>
      </c>
      <c r="G12" s="4" t="str">
        <f>IF(COUNTA(#REF!)=1,$C$4,"")</f>
        <v>г. Железногорск</v>
      </c>
      <c r="H12" s="10">
        <v>9</v>
      </c>
      <c r="I12" s="35">
        <v>17</v>
      </c>
      <c r="J12" s="5" t="s">
        <v>31</v>
      </c>
      <c r="K12" s="12" t="s">
        <v>47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1" customHeight="1">
      <c r="A13" s="4">
        <v>5</v>
      </c>
      <c r="B13" s="33" t="s">
        <v>74</v>
      </c>
      <c r="C13" s="34" t="s">
        <v>75</v>
      </c>
      <c r="D13" s="34" t="s">
        <v>76</v>
      </c>
      <c r="E13" s="31">
        <v>39636</v>
      </c>
      <c r="F13" s="9" t="str">
        <f>IF(COUNTA(B13)=1,$C$2,"")</f>
        <v>Муниципальное общеобразовательное учреждение «Лицей № 12»</v>
      </c>
      <c r="G13" s="4" t="str">
        <f>IF(COUNTA(B13)=1,$C$4,"")</f>
        <v>г. Железногорск</v>
      </c>
      <c r="H13" s="10">
        <v>9</v>
      </c>
      <c r="I13" s="35">
        <v>15</v>
      </c>
      <c r="J13" s="5" t="s">
        <v>31</v>
      </c>
      <c r="K13" s="12" t="s">
        <v>47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9" customHeight="1">
      <c r="A14" s="4">
        <v>6</v>
      </c>
      <c r="B14" s="6" t="s">
        <v>77</v>
      </c>
      <c r="C14" s="34" t="s">
        <v>78</v>
      </c>
      <c r="D14" s="41" t="s">
        <v>79</v>
      </c>
      <c r="E14" s="31">
        <v>39643</v>
      </c>
      <c r="F14" s="9" t="str">
        <f>IF(COUNTA(#REF!)=1,$C$2,"")</f>
        <v>Муниципальное общеобразовательное учреждение «Лицей № 12»</v>
      </c>
      <c r="G14" s="4" t="str">
        <f>IF(COUNTA(#REF!)=1,$C$4,"")</f>
        <v>г. Железногорск</v>
      </c>
      <c r="H14" s="10">
        <v>9</v>
      </c>
      <c r="I14" s="35">
        <v>15</v>
      </c>
      <c r="J14" s="5" t="s">
        <v>31</v>
      </c>
      <c r="K14" s="12" t="s">
        <v>47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" customHeight="1">
      <c r="A15" s="4">
        <v>7</v>
      </c>
      <c r="B15" s="42" t="s">
        <v>80</v>
      </c>
      <c r="C15" s="43" t="s">
        <v>75</v>
      </c>
      <c r="D15" s="43" t="s">
        <v>73</v>
      </c>
      <c r="E15" s="44">
        <v>39637</v>
      </c>
      <c r="F15" s="9" t="str">
        <f>IF(COUNTA(B13)=1,$C$2,"")</f>
        <v>Муниципальное общеобразовательное учреждение «Лицей № 12»</v>
      </c>
      <c r="G15" s="4" t="str">
        <f>IF(COUNTA(B13)=1,$C$4,"")</f>
        <v>г. Железногорск</v>
      </c>
      <c r="H15" s="10">
        <v>9</v>
      </c>
      <c r="I15" s="35">
        <v>15</v>
      </c>
      <c r="J15" s="5" t="s">
        <v>31</v>
      </c>
      <c r="K15" s="12" t="s">
        <v>47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8" customHeight="1">
      <c r="A16" s="4">
        <v>8</v>
      </c>
      <c r="B16" s="6" t="s">
        <v>81</v>
      </c>
      <c r="C16" s="7" t="s">
        <v>82</v>
      </c>
      <c r="D16" s="7" t="s">
        <v>73</v>
      </c>
      <c r="E16" s="31">
        <v>39794</v>
      </c>
      <c r="F16" s="9" t="str">
        <f>IF(COUNTA(#REF!)=1,$C$2,"")</f>
        <v>Муниципальное общеобразовательное учреждение «Лицей № 12»</v>
      </c>
      <c r="G16" s="4" t="str">
        <f>IF(COUNTA(#REF!)=1,$C$4,"")</f>
        <v>г. Железногорск</v>
      </c>
      <c r="H16" s="10">
        <v>9</v>
      </c>
      <c r="I16" s="35">
        <v>14</v>
      </c>
      <c r="J16" s="5" t="s">
        <v>31</v>
      </c>
      <c r="K16" s="12" t="s">
        <v>47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5" customHeight="1">
      <c r="A17" s="4">
        <v>9</v>
      </c>
      <c r="B17" s="6" t="s">
        <v>83</v>
      </c>
      <c r="C17" s="6" t="s">
        <v>84</v>
      </c>
      <c r="D17" s="6" t="s">
        <v>85</v>
      </c>
      <c r="E17" s="8">
        <v>39625</v>
      </c>
      <c r="F17" s="9" t="str">
        <f>IF(COUNTA(B15)=1,$C$2,"")</f>
        <v>Муниципальное общеобразовательное учреждение «Лицей № 12»</v>
      </c>
      <c r="G17" s="4" t="str">
        <f>IF(COUNTA(B15)=1,$C$4,"")</f>
        <v>г. Железногорск</v>
      </c>
      <c r="H17" s="10">
        <v>9</v>
      </c>
      <c r="I17" s="35">
        <v>13</v>
      </c>
      <c r="J17" s="5" t="s">
        <v>31</v>
      </c>
      <c r="K17" s="12" t="s">
        <v>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F18" s="9"/>
      <c r="G18" s="4"/>
      <c r="H18" s="10">
        <v>9</v>
      </c>
      <c r="I18" s="35"/>
      <c r="J18" s="4"/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F19" s="9"/>
      <c r="G19" s="4"/>
      <c r="H19" s="10">
        <v>9</v>
      </c>
      <c r="I19" s="10"/>
      <c r="J19" s="4"/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ref="F20:F48" si="0">IF(COUNTA(B20)=1,$C$2,"")</f>
        <v/>
      </c>
      <c r="G20" s="4" t="str">
        <f t="shared" ref="G20:G48" si="1">IF(COUNTA(B20)=1,$C$4,"")</f>
        <v/>
      </c>
      <c r="H20" s="10">
        <v>9</v>
      </c>
      <c r="I20" s="13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30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9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4"/>
      <c r="F22" s="9" t="str">
        <f t="shared" si="0"/>
        <v/>
      </c>
      <c r="G22" s="4" t="str">
        <f t="shared" si="1"/>
        <v/>
      </c>
      <c r="H22" s="10">
        <v>9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4"/>
      <c r="F23" s="9" t="str">
        <f t="shared" si="0"/>
        <v/>
      </c>
      <c r="G23" s="4" t="str">
        <f t="shared" si="1"/>
        <v/>
      </c>
      <c r="H23" s="10">
        <v>9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9</v>
      </c>
      <c r="I24" s="13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30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9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9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4"/>
      <c r="F27" s="9" t="str">
        <f t="shared" si="0"/>
        <v/>
      </c>
      <c r="G27" s="4" t="str">
        <f t="shared" si="1"/>
        <v/>
      </c>
      <c r="H27" s="10">
        <v>9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32"/>
      <c r="E28" s="19"/>
      <c r="F28" s="9" t="str">
        <f t="shared" si="0"/>
        <v/>
      </c>
      <c r="G28" s="4" t="str">
        <f t="shared" si="1"/>
        <v/>
      </c>
      <c r="H28" s="10">
        <v>9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32"/>
      <c r="E29" s="19"/>
      <c r="F29" s="9" t="str">
        <f t="shared" si="0"/>
        <v/>
      </c>
      <c r="G29" s="4" t="str">
        <f t="shared" si="1"/>
        <v/>
      </c>
      <c r="H29" s="10">
        <v>9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4"/>
      <c r="F30" s="9" t="str">
        <f t="shared" si="0"/>
        <v/>
      </c>
      <c r="G30" s="4" t="str">
        <f t="shared" si="1"/>
        <v/>
      </c>
      <c r="H30" s="10">
        <v>9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9</v>
      </c>
      <c r="I31" s="1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9</v>
      </c>
      <c r="I32" s="1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32"/>
      <c r="D33" s="32"/>
      <c r="E33" s="19"/>
      <c r="F33" s="9" t="str">
        <f t="shared" si="0"/>
        <v/>
      </c>
      <c r="G33" s="4" t="str">
        <f t="shared" si="1"/>
        <v/>
      </c>
      <c r="H33" s="10">
        <v>9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4"/>
      <c r="F34" s="9" t="str">
        <f t="shared" si="0"/>
        <v/>
      </c>
      <c r="G34" s="4" t="str">
        <f t="shared" si="1"/>
        <v/>
      </c>
      <c r="H34" s="10">
        <v>9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4"/>
      <c r="F35" s="9" t="str">
        <f t="shared" si="0"/>
        <v/>
      </c>
      <c r="G35" s="4" t="str">
        <f t="shared" si="1"/>
        <v/>
      </c>
      <c r="H35" s="10">
        <v>9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4"/>
      <c r="F36" s="9" t="str">
        <f t="shared" si="0"/>
        <v/>
      </c>
      <c r="G36" s="4" t="str">
        <f t="shared" si="1"/>
        <v/>
      </c>
      <c r="H36" s="10">
        <v>9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9</v>
      </c>
      <c r="I37" s="1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9</v>
      </c>
      <c r="I38" s="1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9</v>
      </c>
      <c r="I39" s="1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9</v>
      </c>
      <c r="I40" s="1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9</v>
      </c>
      <c r="I41" s="1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9</v>
      </c>
      <c r="I42" s="1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4"/>
      <c r="F43" s="9" t="str">
        <f t="shared" si="0"/>
        <v/>
      </c>
      <c r="G43" s="4" t="str">
        <f t="shared" si="1"/>
        <v/>
      </c>
      <c r="H43" s="10">
        <v>9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9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4"/>
      <c r="F45" s="9" t="str">
        <f t="shared" si="0"/>
        <v/>
      </c>
      <c r="G45" s="4" t="str">
        <f t="shared" si="1"/>
        <v/>
      </c>
      <c r="H45" s="10">
        <v>9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9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4"/>
      <c r="F47" s="9" t="str">
        <f t="shared" si="0"/>
        <v/>
      </c>
      <c r="G47" s="4" t="str">
        <f t="shared" si="1"/>
        <v/>
      </c>
      <c r="H47" s="10">
        <v>9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9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4:B4"/>
    <mergeCell ref="A5:B5"/>
    <mergeCell ref="A6:B6"/>
    <mergeCell ref="D6:E6"/>
    <mergeCell ref="H2:I5"/>
    <mergeCell ref="G6:I6"/>
    <mergeCell ref="C4:F4"/>
    <mergeCell ref="C5:F5"/>
    <mergeCell ref="A1:J1"/>
    <mergeCell ref="A2:B2"/>
    <mergeCell ref="C2:F2"/>
    <mergeCell ref="A3:B3"/>
    <mergeCell ref="C3:F3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tr">
        <f>'5'!A1</f>
        <v>Протокол школьного этапа Всероссийской олимпиады школьников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3" t="s">
        <v>1</v>
      </c>
      <c r="B2" s="52"/>
      <c r="C2" s="53" t="str">
        <f>'5'!C2</f>
        <v>Муниципальное общеобразовательное учреждение «Лицей № 12»</v>
      </c>
      <c r="D2" s="52"/>
      <c r="E2" s="52"/>
      <c r="F2" s="52"/>
      <c r="G2" s="1"/>
      <c r="H2" s="55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3" t="s">
        <v>3</v>
      </c>
      <c r="B3" s="52"/>
      <c r="C3" s="53" t="str">
        <f>'5'!C3</f>
        <v>География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3" t="s">
        <v>5</v>
      </c>
      <c r="B4" s="52"/>
      <c r="C4" s="53" t="str">
        <f>'5'!C4</f>
        <v>г. Железногорск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3" t="s">
        <v>7</v>
      </c>
      <c r="B5" s="52"/>
      <c r="C5" s="56"/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3" t="s">
        <v>8</v>
      </c>
      <c r="B6" s="52"/>
      <c r="C6" s="1">
        <f>MAX(I9:I48)</f>
        <v>30</v>
      </c>
      <c r="D6" s="54" t="s">
        <v>9</v>
      </c>
      <c r="E6" s="52"/>
      <c r="F6" s="3">
        <f>IF(COUNTA(I9:I48)&gt;0,SUM(I9:I48)/COUNTA(I9:I48),0)</f>
        <v>24.25</v>
      </c>
      <c r="G6" s="55" t="s">
        <v>10</v>
      </c>
      <c r="H6" s="52"/>
      <c r="I6" s="52"/>
      <c r="J6" s="1">
        <f>COUNTA(I9:I48)</f>
        <v>4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8" customHeight="1">
      <c r="A9" s="4">
        <v>1</v>
      </c>
      <c r="B9" s="33" t="s">
        <v>86</v>
      </c>
      <c r="C9" s="34" t="s">
        <v>87</v>
      </c>
      <c r="D9" s="34" t="s">
        <v>88</v>
      </c>
      <c r="E9" s="8">
        <v>39183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10</v>
      </c>
      <c r="I9" s="35">
        <v>30</v>
      </c>
      <c r="J9" s="5" t="s">
        <v>23</v>
      </c>
      <c r="K9" s="12" t="s">
        <v>47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4.5" customHeight="1">
      <c r="A10" s="4">
        <v>2</v>
      </c>
      <c r="B10" s="33" t="s">
        <v>89</v>
      </c>
      <c r="C10" s="34" t="s">
        <v>90</v>
      </c>
      <c r="D10" s="34" t="s">
        <v>64</v>
      </c>
      <c r="E10" s="8">
        <v>39086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10</v>
      </c>
      <c r="I10" s="35">
        <v>30</v>
      </c>
      <c r="J10" s="5" t="s">
        <v>23</v>
      </c>
      <c r="K10" s="12" t="s">
        <v>47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>
      <c r="A11" s="4">
        <v>3</v>
      </c>
      <c r="B11" s="33" t="s">
        <v>91</v>
      </c>
      <c r="C11" s="34" t="s">
        <v>92</v>
      </c>
      <c r="D11" s="34" t="s">
        <v>93</v>
      </c>
      <c r="E11" s="8">
        <v>39443</v>
      </c>
      <c r="F11" s="9" t="str">
        <f t="shared" si="0"/>
        <v>Муниципальное общеобразовательное учреждение «Лицей № 12»</v>
      </c>
      <c r="G11" s="4" t="str">
        <f t="shared" si="1"/>
        <v>г. Железногорск</v>
      </c>
      <c r="H11" s="10">
        <v>10</v>
      </c>
      <c r="I11" s="35">
        <v>20</v>
      </c>
      <c r="J11" s="5" t="s">
        <v>31</v>
      </c>
      <c r="K11" s="12" t="s">
        <v>47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>
      <c r="A12" s="4">
        <v>4</v>
      </c>
      <c r="B12" s="33" t="s">
        <v>94</v>
      </c>
      <c r="C12" s="34" t="s">
        <v>95</v>
      </c>
      <c r="D12" s="34" t="s">
        <v>50</v>
      </c>
      <c r="E12" s="8">
        <v>39152</v>
      </c>
      <c r="F12" s="9" t="str">
        <f t="shared" si="0"/>
        <v>Муниципальное общеобразовательное учреждение «Лицей № 12»</v>
      </c>
      <c r="G12" s="4" t="str">
        <f t="shared" si="1"/>
        <v>г. Железногорск</v>
      </c>
      <c r="H12" s="10">
        <v>10</v>
      </c>
      <c r="I12" s="35">
        <v>17</v>
      </c>
      <c r="J12" s="5" t="s">
        <v>31</v>
      </c>
      <c r="K12" s="12" t="s">
        <v>47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33"/>
      <c r="C13" s="34"/>
      <c r="D13" s="34"/>
      <c r="E13" s="19"/>
      <c r="F13" s="9" t="str">
        <f t="shared" si="0"/>
        <v/>
      </c>
      <c r="G13" s="4" t="str">
        <f t="shared" si="1"/>
        <v/>
      </c>
      <c r="H13" s="10">
        <v>10</v>
      </c>
      <c r="I13" s="35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33"/>
      <c r="C14" s="34"/>
      <c r="D14" s="34"/>
      <c r="E14" s="14"/>
      <c r="F14" s="9" t="str">
        <f t="shared" si="0"/>
        <v/>
      </c>
      <c r="G14" s="4" t="str">
        <f t="shared" si="1"/>
        <v/>
      </c>
      <c r="H14" s="10">
        <v>10</v>
      </c>
      <c r="I14" s="35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33"/>
      <c r="C15" s="34"/>
      <c r="D15" s="34"/>
      <c r="E15" s="19"/>
      <c r="F15" s="9" t="str">
        <f t="shared" si="0"/>
        <v/>
      </c>
      <c r="G15" s="4" t="str">
        <f t="shared" si="1"/>
        <v/>
      </c>
      <c r="H15" s="10">
        <v>10</v>
      </c>
      <c r="I15" s="35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33"/>
      <c r="C16" s="34"/>
      <c r="D16" s="34"/>
      <c r="E16" s="31"/>
      <c r="F16" s="9" t="str">
        <f t="shared" si="0"/>
        <v/>
      </c>
      <c r="G16" s="4" t="str">
        <f t="shared" si="1"/>
        <v/>
      </c>
      <c r="H16" s="10">
        <v>10</v>
      </c>
      <c r="I16" s="35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36"/>
      <c r="C17" s="37"/>
      <c r="D17" s="37"/>
      <c r="E17" s="14"/>
      <c r="F17" s="9" t="str">
        <f t="shared" si="0"/>
        <v/>
      </c>
      <c r="G17" s="4" t="str">
        <f t="shared" si="1"/>
        <v/>
      </c>
      <c r="H17" s="10">
        <v>10</v>
      </c>
      <c r="I17" s="35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8"/>
      <c r="E18" s="19"/>
      <c r="F18" s="9" t="str">
        <f t="shared" si="0"/>
        <v/>
      </c>
      <c r="G18" s="4" t="str">
        <f t="shared" si="1"/>
        <v/>
      </c>
      <c r="H18" s="10">
        <v>10</v>
      </c>
      <c r="I18" s="35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30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10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10</v>
      </c>
      <c r="I20" s="13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30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10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4"/>
      <c r="F22" s="9" t="str">
        <f t="shared" si="0"/>
        <v/>
      </c>
      <c r="G22" s="4" t="str">
        <f t="shared" si="1"/>
        <v/>
      </c>
      <c r="H22" s="10">
        <v>10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4"/>
      <c r="F23" s="9" t="str">
        <f t="shared" si="0"/>
        <v/>
      </c>
      <c r="G23" s="4" t="str">
        <f t="shared" si="1"/>
        <v/>
      </c>
      <c r="H23" s="10">
        <v>10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10</v>
      </c>
      <c r="I24" s="13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30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10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10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4"/>
      <c r="F27" s="9" t="str">
        <f t="shared" si="0"/>
        <v/>
      </c>
      <c r="G27" s="4" t="str">
        <f t="shared" si="1"/>
        <v/>
      </c>
      <c r="H27" s="10">
        <v>10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32"/>
      <c r="E28" s="19"/>
      <c r="F28" s="9" t="str">
        <f t="shared" si="0"/>
        <v/>
      </c>
      <c r="G28" s="4" t="str">
        <f t="shared" si="1"/>
        <v/>
      </c>
      <c r="H28" s="10">
        <v>10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32"/>
      <c r="E29" s="19"/>
      <c r="F29" s="9" t="str">
        <f t="shared" si="0"/>
        <v/>
      </c>
      <c r="G29" s="4" t="str">
        <f t="shared" si="1"/>
        <v/>
      </c>
      <c r="H29" s="10">
        <v>10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4"/>
      <c r="F30" s="9" t="str">
        <f t="shared" si="0"/>
        <v/>
      </c>
      <c r="G30" s="4" t="str">
        <f t="shared" si="1"/>
        <v/>
      </c>
      <c r="H30" s="10">
        <v>10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10</v>
      </c>
      <c r="I31" s="1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10</v>
      </c>
      <c r="I32" s="1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32"/>
      <c r="D33" s="32"/>
      <c r="E33" s="19"/>
      <c r="F33" s="9" t="str">
        <f t="shared" si="0"/>
        <v/>
      </c>
      <c r="G33" s="4" t="str">
        <f t="shared" si="1"/>
        <v/>
      </c>
      <c r="H33" s="10">
        <v>10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4"/>
      <c r="F34" s="9" t="str">
        <f t="shared" si="0"/>
        <v/>
      </c>
      <c r="G34" s="4" t="str">
        <f t="shared" si="1"/>
        <v/>
      </c>
      <c r="H34" s="10">
        <v>10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4"/>
      <c r="F35" s="9" t="str">
        <f t="shared" si="0"/>
        <v/>
      </c>
      <c r="G35" s="4" t="str">
        <f t="shared" si="1"/>
        <v/>
      </c>
      <c r="H35" s="10">
        <v>10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4"/>
      <c r="F36" s="9" t="str">
        <f t="shared" si="0"/>
        <v/>
      </c>
      <c r="G36" s="4" t="str">
        <f t="shared" si="1"/>
        <v/>
      </c>
      <c r="H36" s="10">
        <v>10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10</v>
      </c>
      <c r="I37" s="1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10</v>
      </c>
      <c r="I38" s="1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10</v>
      </c>
      <c r="I39" s="1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10</v>
      </c>
      <c r="I40" s="1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10</v>
      </c>
      <c r="I41" s="1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10</v>
      </c>
      <c r="I42" s="1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4"/>
      <c r="F43" s="9" t="str">
        <f t="shared" si="0"/>
        <v/>
      </c>
      <c r="G43" s="4" t="str">
        <f t="shared" si="1"/>
        <v/>
      </c>
      <c r="H43" s="10">
        <v>10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10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4"/>
      <c r="F45" s="9" t="str">
        <f t="shared" si="0"/>
        <v/>
      </c>
      <c r="G45" s="4" t="str">
        <f t="shared" si="1"/>
        <v/>
      </c>
      <c r="H45" s="10">
        <v>10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10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4"/>
      <c r="F47" s="9" t="str">
        <f t="shared" si="0"/>
        <v/>
      </c>
      <c r="G47" s="4" t="str">
        <f t="shared" si="1"/>
        <v/>
      </c>
      <c r="H47" s="10">
        <v>10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10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4:B4"/>
    <mergeCell ref="A5:B5"/>
    <mergeCell ref="A6:B6"/>
    <mergeCell ref="D6:E6"/>
    <mergeCell ref="H2:I5"/>
    <mergeCell ref="G6:I6"/>
    <mergeCell ref="C4:F4"/>
    <mergeCell ref="C5:F5"/>
    <mergeCell ref="A1:J1"/>
    <mergeCell ref="A2:B2"/>
    <mergeCell ref="C2:F2"/>
    <mergeCell ref="A3:B3"/>
    <mergeCell ref="C3:F3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tr">
        <f>'5'!A1</f>
        <v>Протокол школьного этапа Всероссийской олимпиады школьников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3" t="s">
        <v>1</v>
      </c>
      <c r="B2" s="52"/>
      <c r="C2" s="53" t="str">
        <f>'5'!C2</f>
        <v>Муниципальное общеобразовательное учреждение «Лицей № 12»</v>
      </c>
      <c r="D2" s="52"/>
      <c r="E2" s="52"/>
      <c r="F2" s="52"/>
      <c r="G2" s="1"/>
      <c r="H2" s="55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3" t="s">
        <v>3</v>
      </c>
      <c r="B3" s="52"/>
      <c r="C3" s="53" t="str">
        <f>'5'!C3</f>
        <v>География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3" t="s">
        <v>5</v>
      </c>
      <c r="B4" s="52"/>
      <c r="C4" s="53" t="str">
        <f>'5'!C4</f>
        <v>г. Железногорск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3" t="s">
        <v>7</v>
      </c>
      <c r="B5" s="52"/>
      <c r="C5" s="56">
        <v>45188</v>
      </c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3" t="s">
        <v>8</v>
      </c>
      <c r="B6" s="52"/>
      <c r="C6" s="1">
        <f>MAX(I9:I48)</f>
        <v>30</v>
      </c>
      <c r="D6" s="54" t="s">
        <v>9</v>
      </c>
      <c r="E6" s="52"/>
      <c r="F6" s="3">
        <f>IF(COUNTA(I9:I48)&gt;0,SUM(I9:I48)/COUNTA(I9:I48),0)</f>
        <v>25.5</v>
      </c>
      <c r="G6" s="55" t="s">
        <v>10</v>
      </c>
      <c r="H6" s="52"/>
      <c r="I6" s="52"/>
      <c r="J6" s="1">
        <f>COUNTA(I9:I48)</f>
        <v>2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2.5" customHeight="1">
      <c r="A9" s="4">
        <v>1</v>
      </c>
      <c r="B9" s="6" t="s">
        <v>96</v>
      </c>
      <c r="C9" s="7" t="s">
        <v>97</v>
      </c>
      <c r="D9" s="7" t="s">
        <v>98</v>
      </c>
      <c r="E9" s="8">
        <v>38885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11</v>
      </c>
      <c r="I9" s="45">
        <v>30</v>
      </c>
      <c r="J9" s="5" t="s">
        <v>23</v>
      </c>
      <c r="K9" s="12" t="s">
        <v>47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7.5" customHeight="1">
      <c r="A10" s="4">
        <v>2</v>
      </c>
      <c r="B10" s="33" t="s">
        <v>99</v>
      </c>
      <c r="C10" s="34" t="s">
        <v>100</v>
      </c>
      <c r="D10" s="34" t="s">
        <v>101</v>
      </c>
      <c r="E10" s="8">
        <v>38638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11</v>
      </c>
      <c r="I10" s="35">
        <v>21</v>
      </c>
      <c r="J10" s="5" t="s">
        <v>31</v>
      </c>
      <c r="K10" s="12" t="s">
        <v>47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33"/>
      <c r="C11" s="34"/>
      <c r="D11" s="34"/>
      <c r="E11" s="14"/>
      <c r="F11" s="9" t="str">
        <f t="shared" si="0"/>
        <v/>
      </c>
      <c r="G11" s="4" t="str">
        <f t="shared" si="1"/>
        <v/>
      </c>
      <c r="H11" s="10">
        <v>11</v>
      </c>
      <c r="I11" s="35"/>
      <c r="J11" s="5"/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33"/>
      <c r="C12" s="34"/>
      <c r="D12" s="34"/>
      <c r="E12" s="19"/>
      <c r="F12" s="9" t="str">
        <f t="shared" si="0"/>
        <v/>
      </c>
      <c r="G12" s="4" t="str">
        <f t="shared" si="1"/>
        <v/>
      </c>
      <c r="H12" s="10">
        <v>11</v>
      </c>
      <c r="I12" s="35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33"/>
      <c r="C13" s="34"/>
      <c r="D13" s="34"/>
      <c r="E13" s="14"/>
      <c r="F13" s="9" t="str">
        <f t="shared" si="0"/>
        <v/>
      </c>
      <c r="G13" s="4" t="str">
        <f t="shared" si="1"/>
        <v/>
      </c>
      <c r="H13" s="10">
        <v>11</v>
      </c>
      <c r="I13" s="35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33"/>
      <c r="C14" s="34"/>
      <c r="D14" s="34"/>
      <c r="E14" s="19"/>
      <c r="F14" s="9" t="str">
        <f t="shared" si="0"/>
        <v/>
      </c>
      <c r="G14" s="4" t="str">
        <f t="shared" si="1"/>
        <v/>
      </c>
      <c r="H14" s="10">
        <v>11</v>
      </c>
      <c r="I14" s="35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33"/>
      <c r="C15" s="34"/>
      <c r="D15" s="34"/>
      <c r="E15" s="19"/>
      <c r="F15" s="9" t="str">
        <f t="shared" si="0"/>
        <v/>
      </c>
      <c r="G15" s="4" t="str">
        <f t="shared" si="1"/>
        <v/>
      </c>
      <c r="H15" s="10">
        <v>11</v>
      </c>
      <c r="I15" s="35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33"/>
      <c r="C16" s="34"/>
      <c r="D16" s="34"/>
      <c r="E16" s="31"/>
      <c r="F16" s="9" t="str">
        <f t="shared" si="0"/>
        <v/>
      </c>
      <c r="G16" s="4" t="str">
        <f t="shared" si="1"/>
        <v/>
      </c>
      <c r="H16" s="10">
        <v>11</v>
      </c>
      <c r="I16" s="35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36"/>
      <c r="C17" s="37"/>
      <c r="D17" s="37"/>
      <c r="E17" s="14"/>
      <c r="F17" s="9" t="str">
        <f t="shared" si="0"/>
        <v/>
      </c>
      <c r="G17" s="4" t="str">
        <f t="shared" si="1"/>
        <v/>
      </c>
      <c r="H17" s="10">
        <v>11</v>
      </c>
      <c r="I17" s="35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8"/>
      <c r="E18" s="19"/>
      <c r="F18" s="9" t="str">
        <f t="shared" si="0"/>
        <v/>
      </c>
      <c r="G18" s="4" t="str">
        <f t="shared" si="1"/>
        <v/>
      </c>
      <c r="H18" s="10">
        <v>11</v>
      </c>
      <c r="I18" s="35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30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11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11</v>
      </c>
      <c r="I20" s="13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30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11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4"/>
      <c r="F22" s="9" t="str">
        <f t="shared" si="0"/>
        <v/>
      </c>
      <c r="G22" s="4" t="str">
        <f t="shared" si="1"/>
        <v/>
      </c>
      <c r="H22" s="10">
        <v>11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4"/>
      <c r="F23" s="9" t="str">
        <f t="shared" si="0"/>
        <v/>
      </c>
      <c r="G23" s="4" t="str">
        <f t="shared" si="1"/>
        <v/>
      </c>
      <c r="H23" s="10">
        <v>11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11</v>
      </c>
      <c r="I24" s="13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30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11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11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4"/>
      <c r="F27" s="9" t="str">
        <f t="shared" si="0"/>
        <v/>
      </c>
      <c r="G27" s="4" t="str">
        <f t="shared" si="1"/>
        <v/>
      </c>
      <c r="H27" s="10">
        <v>11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32"/>
      <c r="E28" s="19"/>
      <c r="F28" s="9" t="str">
        <f t="shared" si="0"/>
        <v/>
      </c>
      <c r="G28" s="4" t="str">
        <f t="shared" si="1"/>
        <v/>
      </c>
      <c r="H28" s="10">
        <v>11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32"/>
      <c r="E29" s="19"/>
      <c r="F29" s="9" t="str">
        <f t="shared" si="0"/>
        <v/>
      </c>
      <c r="G29" s="4" t="str">
        <f t="shared" si="1"/>
        <v/>
      </c>
      <c r="H29" s="10">
        <v>11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4"/>
      <c r="F30" s="9" t="str">
        <f t="shared" si="0"/>
        <v/>
      </c>
      <c r="G30" s="4" t="str">
        <f t="shared" si="1"/>
        <v/>
      </c>
      <c r="H30" s="10">
        <v>11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11</v>
      </c>
      <c r="I31" s="1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11</v>
      </c>
      <c r="I32" s="1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32"/>
      <c r="D33" s="32"/>
      <c r="E33" s="19"/>
      <c r="F33" s="9" t="str">
        <f t="shared" si="0"/>
        <v/>
      </c>
      <c r="G33" s="4" t="str">
        <f t="shared" si="1"/>
        <v/>
      </c>
      <c r="H33" s="10">
        <v>11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4"/>
      <c r="F34" s="9" t="str">
        <f t="shared" si="0"/>
        <v/>
      </c>
      <c r="G34" s="4" t="str">
        <f t="shared" si="1"/>
        <v/>
      </c>
      <c r="H34" s="10">
        <v>11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4"/>
      <c r="F35" s="9" t="str">
        <f t="shared" si="0"/>
        <v/>
      </c>
      <c r="G35" s="4" t="str">
        <f t="shared" si="1"/>
        <v/>
      </c>
      <c r="H35" s="10">
        <v>11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4"/>
      <c r="F36" s="9" t="str">
        <f t="shared" si="0"/>
        <v/>
      </c>
      <c r="G36" s="4" t="str">
        <f t="shared" si="1"/>
        <v/>
      </c>
      <c r="H36" s="10">
        <v>11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11</v>
      </c>
      <c r="I37" s="1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11</v>
      </c>
      <c r="I38" s="1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11</v>
      </c>
      <c r="I39" s="1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11</v>
      </c>
      <c r="I40" s="1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11</v>
      </c>
      <c r="I41" s="1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11</v>
      </c>
      <c r="I42" s="1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4"/>
      <c r="F43" s="9" t="str">
        <f t="shared" si="0"/>
        <v/>
      </c>
      <c r="G43" s="4" t="str">
        <f t="shared" si="1"/>
        <v/>
      </c>
      <c r="H43" s="10">
        <v>11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11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4"/>
      <c r="F45" s="9" t="str">
        <f t="shared" si="0"/>
        <v/>
      </c>
      <c r="G45" s="4" t="str">
        <f t="shared" si="1"/>
        <v/>
      </c>
      <c r="H45" s="10">
        <v>11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11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4"/>
      <c r="F47" s="9" t="str">
        <f t="shared" si="0"/>
        <v/>
      </c>
      <c r="G47" s="4" t="str">
        <f t="shared" si="1"/>
        <v/>
      </c>
      <c r="H47" s="10">
        <v>11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11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4:B4"/>
    <mergeCell ref="A5:B5"/>
    <mergeCell ref="A6:B6"/>
    <mergeCell ref="D6:E6"/>
    <mergeCell ref="H2:I5"/>
    <mergeCell ref="G6:I6"/>
    <mergeCell ref="C4:F4"/>
    <mergeCell ref="C5:F5"/>
    <mergeCell ref="A1:J1"/>
    <mergeCell ref="A2:B2"/>
    <mergeCell ref="C2:F2"/>
    <mergeCell ref="A3:B3"/>
    <mergeCell ref="C3:F3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20"/>
  <sheetViews>
    <sheetView workbookViewId="0"/>
  </sheetViews>
  <sheetFormatPr defaultColWidth="14.3984375" defaultRowHeight="15" customHeight="1"/>
  <cols>
    <col min="7" max="13" width="8" customWidth="1"/>
  </cols>
  <sheetData>
    <row r="1" spans="1:26" ht="15" customHeight="1">
      <c r="A1" s="46" t="s">
        <v>16</v>
      </c>
      <c r="B1" s="46" t="s">
        <v>18</v>
      </c>
      <c r="C1" s="46" t="s">
        <v>3</v>
      </c>
      <c r="D1" s="46" t="s">
        <v>102</v>
      </c>
      <c r="E1" s="47"/>
      <c r="F1" s="47"/>
      <c r="G1" s="46" t="s">
        <v>103</v>
      </c>
      <c r="H1" s="46" t="s">
        <v>104</v>
      </c>
      <c r="I1" s="46" t="s">
        <v>105</v>
      </c>
      <c r="J1" s="46" t="s">
        <v>106</v>
      </c>
      <c r="K1" s="46" t="s">
        <v>107</v>
      </c>
      <c r="L1" s="46" t="s">
        <v>108</v>
      </c>
      <c r="M1" s="46" t="s">
        <v>109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" customHeight="1">
      <c r="A2" s="48">
        <v>5</v>
      </c>
      <c r="B2" s="48" t="s">
        <v>110</v>
      </c>
      <c r="C2" s="48" t="s">
        <v>111</v>
      </c>
      <c r="D2" s="49" t="s">
        <v>112</v>
      </c>
      <c r="G2" s="48">
        <f>COUNTA('5'!B9:B48)</f>
        <v>0</v>
      </c>
      <c r="H2" s="48">
        <f>COUNTA('6'!B9:B48)</f>
        <v>0</v>
      </c>
      <c r="I2" s="48">
        <f>COUNTA('7'!B9:B48)</f>
        <v>7</v>
      </c>
      <c r="J2" s="50">
        <f>COUNTA('8'!B9:B48)</f>
        <v>6</v>
      </c>
      <c r="K2" s="50">
        <f>COUNTA('9'!B9:B48)</f>
        <v>9</v>
      </c>
      <c r="L2" s="50">
        <f>COUNTA('10'!B9:B48)</f>
        <v>4</v>
      </c>
      <c r="M2" s="50">
        <f>COUNTA('11'!B9:B48)</f>
        <v>2</v>
      </c>
    </row>
    <row r="3" spans="1:26" ht="15" customHeight="1">
      <c r="A3" s="48">
        <v>6</v>
      </c>
      <c r="B3" s="48" t="s">
        <v>23</v>
      </c>
      <c r="C3" s="48" t="s">
        <v>113</v>
      </c>
      <c r="D3" s="49" t="s">
        <v>114</v>
      </c>
    </row>
    <row r="4" spans="1:26" ht="15" customHeight="1">
      <c r="A4" s="48">
        <v>7</v>
      </c>
      <c r="B4" s="48" t="s">
        <v>31</v>
      </c>
      <c r="C4" s="48" t="s">
        <v>4</v>
      </c>
      <c r="D4" s="49" t="s">
        <v>115</v>
      </c>
    </row>
    <row r="5" spans="1:26" ht="15" customHeight="1">
      <c r="A5" s="48">
        <v>8</v>
      </c>
      <c r="C5" s="48" t="s">
        <v>116</v>
      </c>
      <c r="D5" s="49" t="s">
        <v>117</v>
      </c>
    </row>
    <row r="6" spans="1:26" ht="15" customHeight="1">
      <c r="A6" s="48">
        <v>9</v>
      </c>
      <c r="C6" s="48" t="s">
        <v>118</v>
      </c>
      <c r="D6" s="49" t="s">
        <v>119</v>
      </c>
    </row>
    <row r="7" spans="1:26" ht="15" customHeight="1">
      <c r="A7" s="48">
        <v>10</v>
      </c>
      <c r="C7" s="48" t="s">
        <v>120</v>
      </c>
      <c r="D7" s="49" t="s">
        <v>121</v>
      </c>
    </row>
    <row r="8" spans="1:26" ht="15" customHeight="1">
      <c r="A8" s="48">
        <v>11</v>
      </c>
      <c r="C8" s="48" t="s">
        <v>122</v>
      </c>
      <c r="D8" s="49" t="s">
        <v>123</v>
      </c>
    </row>
    <row r="9" spans="1:26" ht="15" customHeight="1">
      <c r="C9" s="48" t="s">
        <v>124</v>
      </c>
      <c r="D9" s="49" t="s">
        <v>125</v>
      </c>
    </row>
    <row r="10" spans="1:26" ht="15" customHeight="1">
      <c r="C10" s="48" t="s">
        <v>126</v>
      </c>
      <c r="D10" s="49" t="s">
        <v>127</v>
      </c>
    </row>
    <row r="11" spans="1:26" ht="15" customHeight="1">
      <c r="C11" s="48" t="s">
        <v>128</v>
      </c>
      <c r="D11" s="49" t="s">
        <v>129</v>
      </c>
    </row>
    <row r="12" spans="1:26" ht="15" customHeight="1">
      <c r="C12" s="48" t="s">
        <v>130</v>
      </c>
      <c r="D12" s="49" t="s">
        <v>2</v>
      </c>
    </row>
    <row r="13" spans="1:26" ht="15" customHeight="1">
      <c r="C13" s="48" t="s">
        <v>131</v>
      </c>
      <c r="D13" s="49" t="s">
        <v>132</v>
      </c>
    </row>
    <row r="14" spans="1:26" ht="15" customHeight="1">
      <c r="C14" s="48" t="s">
        <v>133</v>
      </c>
      <c r="D14" s="49" t="s">
        <v>134</v>
      </c>
    </row>
    <row r="15" spans="1:26" ht="15" customHeight="1">
      <c r="C15" s="48" t="s">
        <v>135</v>
      </c>
      <c r="D15" s="49" t="s">
        <v>136</v>
      </c>
    </row>
    <row r="16" spans="1:26" ht="15" customHeight="1">
      <c r="C16" s="48" t="s">
        <v>137</v>
      </c>
    </row>
    <row r="17" spans="3:3" ht="15" customHeight="1">
      <c r="C17" s="48" t="s">
        <v>138</v>
      </c>
    </row>
    <row r="18" spans="3:3" ht="15" customHeight="1">
      <c r="C18" s="48" t="s">
        <v>139</v>
      </c>
    </row>
    <row r="19" spans="3:3" ht="15" customHeight="1">
      <c r="C19" s="48" t="s">
        <v>140</v>
      </c>
    </row>
    <row r="20" spans="3:3" ht="15" customHeight="1">
      <c r="C20" s="48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PC12</cp:lastModifiedBy>
  <dcterms:modified xsi:type="dcterms:W3CDTF">2023-10-19T09:53:46Z</dcterms:modified>
</cp:coreProperties>
</file>